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1" activeTab="3"/>
  </bookViews>
  <sheets>
    <sheet name="Lire1" sheetId="1" state="hidden" r:id="rId1"/>
    <sheet name="Entrata" sheetId="2" r:id="rId2"/>
    <sheet name="Lire2" sheetId="3" state="hidden" r:id="rId3"/>
    <sheet name="Spesa" sheetId="4" r:id="rId4"/>
  </sheets>
  <definedNames>
    <definedName name="_xlnm.Print_Area" localSheetId="3">'Spesa'!$A$1:$N$29</definedName>
  </definedNames>
  <calcPr fullCalcOnLoad="1"/>
</workbook>
</file>

<file path=xl/sharedStrings.xml><?xml version="1.0" encoding="utf-8"?>
<sst xmlns="http://schemas.openxmlformats.org/spreadsheetml/2006/main" count="226" uniqueCount="89">
  <si>
    <t xml:space="preserve">Comune di </t>
  </si>
  <si>
    <t>CONTO CONSUNTIVO</t>
  </si>
  <si>
    <t xml:space="preserve">Esercizio </t>
  </si>
  <si>
    <t>QUADRO GENERALE RIASSUNTIVO DELL'ENTRATA</t>
  </si>
  <si>
    <t>ENTRATE</t>
  </si>
  <si>
    <t>COMPETENZA</t>
  </si>
  <si>
    <t>RESIDUI</t>
  </si>
  <si>
    <t>PREVISIONI</t>
  </si>
  <si>
    <t>INIZIALI</t>
  </si>
  <si>
    <t>DEFINITIVE</t>
  </si>
  <si>
    <t>% di</t>
  </si>
  <si>
    <t>DEF.</t>
  </si>
  <si>
    <t>ACCERTAMENTI</t>
  </si>
  <si>
    <t>RISCOSSIONI</t>
  </si>
  <si>
    <t>REAL</t>
  </si>
  <si>
    <t>RESIDUI DALLA</t>
  </si>
  <si>
    <t>CONSERVATI</t>
  </si>
  <si>
    <t>RISCOSSI</t>
  </si>
  <si>
    <t>RIMASTI</t>
  </si>
  <si>
    <t>Titolo II - Entrate derivanti da contri-</t>
  </si>
  <si>
    <t>buti e trasferimenti correnti di Stato,</t>
  </si>
  <si>
    <t xml:space="preserve">Regione ed altri Enti Pubblici anche </t>
  </si>
  <si>
    <t>in rapporto all'esercizio di funzioni</t>
  </si>
  <si>
    <t>delegate dalla regione ………………</t>
  </si>
  <si>
    <t>Titolo III - Entrate Extratributarie…….</t>
  </si>
  <si>
    <t>Titolo I - Entrate Tributarie…………..</t>
  </si>
  <si>
    <t>Titolo IV - Entrate derivanti da alie-</t>
  </si>
  <si>
    <t>nazioni, trasferimenti di capitale e</t>
  </si>
  <si>
    <t>riscossioni di crediti …………………</t>
  </si>
  <si>
    <t xml:space="preserve">Titolo V - Entrate derivanti da </t>
  </si>
  <si>
    <t>accensioni di prestiti ………………..</t>
  </si>
  <si>
    <t>Titolo IV - Entrate da servizi per</t>
  </si>
  <si>
    <t>conto di terzi …………………………</t>
  </si>
  <si>
    <t>TOTALE ENTRATE FINALI …</t>
  </si>
  <si>
    <t>Avanzo di Amministrazione ………..</t>
  </si>
  <si>
    <t>Fondo di cassa al 1° gennaio ………</t>
  </si>
  <si>
    <t xml:space="preserve">TOTALE COMPLESSIVO DELLE </t>
  </si>
  <si>
    <t>QUADRO GENERALE RIASSUNTIVO DELLE SPESE</t>
  </si>
  <si>
    <t>SPESE</t>
  </si>
  <si>
    <t>IMPEGNI</t>
  </si>
  <si>
    <t>DI CUI SPESE</t>
  </si>
  <si>
    <t>CORRELATE</t>
  </si>
  <si>
    <t>ALLE ENTRATE</t>
  </si>
  <si>
    <t>TOTALE</t>
  </si>
  <si>
    <t>DEF</t>
  </si>
  <si>
    <t>PAGATI</t>
  </si>
  <si>
    <t>TOTALE SPESE FINALI ……</t>
  </si>
  <si>
    <t xml:space="preserve">Titolo IV - spese per servizi per </t>
  </si>
  <si>
    <t>TOTALE ……………..</t>
  </si>
  <si>
    <t>Disavanzo di amministrazione</t>
  </si>
  <si>
    <t>TOTALE ………….</t>
  </si>
  <si>
    <t xml:space="preserve">TOTALE COMPLESSIVO </t>
  </si>
  <si>
    <t>DELLA SPESA</t>
  </si>
  <si>
    <t>PAGAMENTI</t>
  </si>
  <si>
    <t>Titolo II - Spese in conto capitale</t>
  </si>
  <si>
    <t>Titolo I - spese correnti ……………</t>
  </si>
  <si>
    <t xml:space="preserve">Titolo III - Spese per il rimborso </t>
  </si>
  <si>
    <t>di prestiti ……………………………</t>
  </si>
  <si>
    <t>conto di terzi………………………</t>
  </si>
  <si>
    <t>0,00</t>
  </si>
  <si>
    <t>0</t>
  </si>
  <si>
    <t>Titolo VI - Entrate da servizi per</t>
  </si>
  <si>
    <t>Avanzo di Amministrazione / F.P.V...</t>
  </si>
  <si>
    <t>Comune di Cantalupa</t>
  </si>
  <si>
    <t>2</t>
  </si>
  <si>
    <t>89</t>
  </si>
  <si>
    <t>100</t>
  </si>
  <si>
    <t>46</t>
  </si>
  <si>
    <t>96</t>
  </si>
  <si>
    <t>5</t>
  </si>
  <si>
    <t>81</t>
  </si>
  <si>
    <t>1</t>
  </si>
  <si>
    <t>43</t>
  </si>
  <si>
    <t xml:space="preserve"> 0 </t>
  </si>
  <si>
    <t>33</t>
  </si>
  <si>
    <t>99</t>
  </si>
  <si>
    <t>44</t>
  </si>
  <si>
    <t>4</t>
  </si>
  <si>
    <t>80</t>
  </si>
  <si>
    <t>78</t>
  </si>
  <si>
    <t>98</t>
  </si>
  <si>
    <t>3</t>
  </si>
  <si>
    <t>90</t>
  </si>
  <si>
    <t>47</t>
  </si>
  <si>
    <t>32</t>
  </si>
  <si>
    <t>82</t>
  </si>
  <si>
    <t>11</t>
  </si>
  <si>
    <t>85</t>
  </si>
  <si>
    <t>12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</si>
</sst>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#.##000"/>
    <numFmt numFmtId="171" formatCode="##,##0.00"/>
    <numFmt numFmtId="172" formatCode="##0.00"/>
    <numFmt numFmtId="173" formatCode="##,000"/>
    <numFmt numFmtId="174" formatCode="##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" fontId="3" fillId="0" borderId="28" xfId="0" applyNumberFormat="1" applyFont="1" applyBorder="1" applyAlignment="1" applyProtection="1">
      <alignment/>
      <protection/>
    </xf>
    <xf numFmtId="3" fontId="3" fillId="0" borderId="28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4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1" xfId="0" applyNumberFormat="1" applyFont="1" applyBorder="1" applyAlignment="1" applyProtection="1">
      <alignment/>
      <protection locked="0"/>
    </xf>
    <xf numFmtId="3" fontId="6" fillId="0" borderId="25" xfId="0" applyNumberFormat="1" applyFont="1" applyBorder="1" applyAlignment="1" applyProtection="1">
      <alignment/>
      <protection locked="0"/>
    </xf>
    <xf numFmtId="4" fontId="6" fillId="0" borderId="25" xfId="0" applyNumberFormat="1" applyFont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3" fontId="6" fillId="0" borderId="22" xfId="0" applyNumberFormat="1" applyFont="1" applyBorder="1" applyAlignment="1" applyProtection="1">
      <alignment/>
      <protection/>
    </xf>
    <xf numFmtId="3" fontId="6" fillId="0" borderId="31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4" fontId="7" fillId="0" borderId="19" xfId="0" applyNumberFormat="1" applyFont="1" applyBorder="1" applyAlignment="1" applyProtection="1">
      <alignment/>
      <protection/>
    </xf>
    <xf numFmtId="3" fontId="7" fillId="0" borderId="22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7" fillId="0" borderId="33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1" xfId="0" applyNumberFormat="1" applyFont="1" applyBorder="1" applyAlignment="1" applyProtection="1">
      <alignment/>
      <protection/>
    </xf>
    <xf numFmtId="4" fontId="6" fillId="0" borderId="19" xfId="0" applyNumberFormat="1" applyFont="1" applyBorder="1" applyAlignment="1" applyProtection="1">
      <alignment/>
      <protection/>
    </xf>
    <xf numFmtId="3" fontId="8" fillId="0" borderId="16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/>
      <protection/>
    </xf>
    <xf numFmtId="3" fontId="8" fillId="0" borderId="22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4" fontId="6" fillId="0" borderId="20" xfId="0" applyNumberFormat="1" applyFont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/>
      <protection/>
    </xf>
    <xf numFmtId="3" fontId="7" fillId="0" borderId="31" xfId="0" applyNumberFormat="1" applyFont="1" applyBorder="1" applyAlignment="1" applyProtection="1">
      <alignment/>
      <protection/>
    </xf>
    <xf numFmtId="3" fontId="7" fillId="0" borderId="25" xfId="0" applyNumberFormat="1" applyFont="1" applyBorder="1" applyAlignment="1" applyProtection="1">
      <alignment/>
      <protection/>
    </xf>
    <xf numFmtId="4" fontId="7" fillId="0" borderId="25" xfId="0" applyNumberFormat="1" applyFont="1" applyBorder="1" applyAlignment="1" applyProtection="1">
      <alignment/>
      <protection/>
    </xf>
    <xf numFmtId="3" fontId="7" fillId="0" borderId="32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3" fontId="6" fillId="0" borderId="16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4" fontId="6" fillId="0" borderId="32" xfId="0" applyNumberFormat="1" applyFont="1" applyBorder="1" applyAlignment="1" applyProtection="1">
      <alignment/>
      <protection/>
    </xf>
    <xf numFmtId="4" fontId="6" fillId="0" borderId="31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22" xfId="0" applyNumberFormat="1" applyFont="1" applyBorder="1" applyAlignment="1" applyProtection="1">
      <alignment/>
      <protection/>
    </xf>
    <xf numFmtId="4" fontId="7" fillId="0" borderId="33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0" fontId="1" fillId="0" borderId="0" xfId="0" applyFont="1" applyAlignment="1">
      <alignment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1" xfId="0" applyNumberFormat="1" applyFont="1" applyBorder="1" applyAlignment="1" applyProtection="1">
      <alignment horizontal="right"/>
      <protection/>
    </xf>
    <xf numFmtId="171" fontId="6" fillId="0" borderId="25" xfId="0" applyNumberFormat="1" applyFont="1" applyBorder="1" applyAlignment="1">
      <alignment/>
    </xf>
    <xf numFmtId="171" fontId="6" fillId="0" borderId="31" xfId="0" applyNumberFormat="1" applyFont="1" applyBorder="1" applyAlignment="1">
      <alignment/>
    </xf>
    <xf numFmtId="171" fontId="6" fillId="0" borderId="32" xfId="0" applyNumberFormat="1" applyFont="1" applyBorder="1" applyAlignment="1" applyProtection="1">
      <alignment horizontal="right"/>
      <protection/>
    </xf>
    <xf numFmtId="171" fontId="6" fillId="0" borderId="32" xfId="0" applyNumberFormat="1" applyFont="1" applyBorder="1" applyAlignment="1" applyProtection="1">
      <alignment/>
      <protection/>
    </xf>
    <xf numFmtId="171" fontId="6" fillId="0" borderId="22" xfId="0" applyNumberFormat="1" applyFont="1" applyBorder="1" applyAlignment="1" applyProtection="1">
      <alignment horizontal="right"/>
      <protection/>
    </xf>
    <xf numFmtId="171" fontId="6" fillId="0" borderId="16" xfId="0" applyNumberFormat="1" applyFont="1" applyBorder="1" applyAlignment="1" applyProtection="1">
      <alignment horizontal="right"/>
      <protection/>
    </xf>
    <xf numFmtId="171" fontId="6" fillId="0" borderId="19" xfId="0" applyNumberFormat="1" applyFont="1" applyBorder="1" applyAlignment="1" applyProtection="1">
      <alignment horizontal="right"/>
      <protection/>
    </xf>
    <xf numFmtId="171" fontId="6" fillId="0" borderId="31" xfId="0" applyNumberFormat="1" applyFont="1" applyBorder="1" applyAlignment="1" applyProtection="1">
      <alignment horizontal="right"/>
      <protection/>
    </xf>
    <xf numFmtId="171" fontId="6" fillId="0" borderId="25" xfId="0" applyNumberFormat="1" applyFont="1" applyBorder="1" applyAlignment="1" applyProtection="1">
      <alignment horizontal="right"/>
      <protection/>
    </xf>
    <xf numFmtId="171" fontId="6" fillId="0" borderId="23" xfId="0" applyNumberFormat="1" applyFont="1" applyBorder="1" applyAlignment="1" applyProtection="1">
      <alignment horizontal="right"/>
      <protection/>
    </xf>
    <xf numFmtId="171" fontId="7" fillId="0" borderId="31" xfId="0" applyNumberFormat="1" applyFont="1" applyBorder="1" applyAlignment="1" applyProtection="1">
      <alignment horizontal="right"/>
      <protection/>
    </xf>
    <xf numFmtId="171" fontId="7" fillId="0" borderId="25" xfId="0" applyNumberFormat="1" applyFont="1" applyBorder="1" applyAlignment="1" applyProtection="1">
      <alignment horizontal="right"/>
      <protection/>
    </xf>
    <xf numFmtId="171" fontId="7" fillId="0" borderId="32" xfId="0" applyNumberFormat="1" applyFont="1" applyBorder="1" applyAlignment="1" applyProtection="1">
      <alignment horizontal="right"/>
      <protection/>
    </xf>
    <xf numFmtId="171" fontId="7" fillId="0" borderId="19" xfId="0" applyNumberFormat="1" applyFont="1" applyBorder="1" applyAlignment="1">
      <alignment/>
    </xf>
    <xf numFmtId="171" fontId="7" fillId="0" borderId="22" xfId="0" applyNumberFormat="1" applyFont="1" applyBorder="1" applyAlignment="1" applyProtection="1">
      <alignment/>
      <protection/>
    </xf>
    <xf numFmtId="171" fontId="7" fillId="0" borderId="16" xfId="0" applyNumberFormat="1" applyFont="1" applyBorder="1" applyAlignment="1">
      <alignment/>
    </xf>
    <xf numFmtId="0" fontId="0" fillId="0" borderId="0" xfId="0" applyAlignment="1" applyProtection="1">
      <alignment horizontal="left"/>
      <protection/>
    </xf>
    <xf numFmtId="49" fontId="6" fillId="0" borderId="31" xfId="0" applyNumberFormat="1" applyFont="1" applyBorder="1" applyAlignment="1" applyProtection="1">
      <alignment horizontal="right"/>
      <protection/>
    </xf>
    <xf numFmtId="49" fontId="6" fillId="0" borderId="25" xfId="0" applyNumberFormat="1" applyFont="1" applyBorder="1" applyAlignment="1" applyProtection="1">
      <alignment horizontal="right"/>
      <protection/>
    </xf>
    <xf numFmtId="171" fontId="6" fillId="0" borderId="17" xfId="0" applyNumberFormat="1" applyFont="1" applyBorder="1" applyAlignment="1" applyProtection="1">
      <alignment horizontal="right"/>
      <protection/>
    </xf>
    <xf numFmtId="171" fontId="6" fillId="0" borderId="20" xfId="0" applyNumberFormat="1" applyFont="1" applyBorder="1" applyAlignment="1" applyProtection="1">
      <alignment horizontal="right"/>
      <protection/>
    </xf>
    <xf numFmtId="171" fontId="6" fillId="0" borderId="0" xfId="0" applyNumberFormat="1" applyFont="1" applyAlignment="1" applyProtection="1">
      <alignment horizontal="right"/>
      <protection/>
    </xf>
    <xf numFmtId="49" fontId="6" fillId="0" borderId="25" xfId="0" applyNumberFormat="1" applyFont="1" applyBorder="1" applyAlignment="1" applyProtection="1" quotePrefix="1">
      <alignment horizontal="center"/>
      <protection/>
    </xf>
    <xf numFmtId="49" fontId="6" fillId="0" borderId="25" xfId="0" applyNumberFormat="1" applyFont="1" applyBorder="1" applyAlignment="1" applyProtection="1">
      <alignment horizontal="center"/>
      <protection/>
    </xf>
    <xf numFmtId="49" fontId="7" fillId="0" borderId="19" xfId="0" applyNumberFormat="1" applyFont="1" applyBorder="1" applyAlignment="1" applyProtection="1" quotePrefix="1">
      <alignment horizontal="center"/>
      <protection/>
    </xf>
    <xf numFmtId="49" fontId="7" fillId="0" borderId="25" xfId="0" applyNumberFormat="1" applyFont="1" applyBorder="1" applyAlignment="1" applyProtection="1" quotePrefix="1">
      <alignment horizontal="center"/>
      <protection/>
    </xf>
    <xf numFmtId="49" fontId="6" fillId="0" borderId="20" xfId="0" applyNumberFormat="1" applyFont="1" applyBorder="1" applyAlignment="1" applyProtection="1" quotePrefix="1">
      <alignment horizontal="center"/>
      <protection/>
    </xf>
    <xf numFmtId="49" fontId="6" fillId="0" borderId="20" xfId="0" applyNumberFormat="1" applyFont="1" applyBorder="1" applyAlignment="1" applyProtection="1">
      <alignment horizontal="center"/>
      <protection/>
    </xf>
    <xf numFmtId="49" fontId="6" fillId="0" borderId="19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7" fillId="0" borderId="19" xfId="0" applyNumberFormat="1" applyFont="1" applyBorder="1" applyAlignment="1" applyProtection="1">
      <alignment horizontal="right"/>
      <protection/>
    </xf>
    <xf numFmtId="4" fontId="7" fillId="0" borderId="42" xfId="0" applyNumberFormat="1" applyFont="1" applyBorder="1" applyAlignment="1" applyProtection="1">
      <alignment horizontal="right"/>
      <protection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5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6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47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7" fillId="0" borderId="42" xfId="0" applyNumberFormat="1" applyFont="1" applyBorder="1" applyAlignment="1">
      <alignment horizontal="right"/>
    </xf>
    <xf numFmtId="1" fontId="7" fillId="0" borderId="19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>
      <alignment horizontal="center"/>
      <protection/>
    </xf>
    <xf numFmtId="4" fontId="7" fillId="0" borderId="22" xfId="0" applyNumberFormat="1" applyFont="1" applyBorder="1" applyAlignment="1">
      <alignment horizontal="right"/>
    </xf>
    <xf numFmtId="4" fontId="7" fillId="0" borderId="46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4" fontId="7" fillId="0" borderId="4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3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top"/>
    </xf>
    <xf numFmtId="0" fontId="3" fillId="0" borderId="49" xfId="0" applyFont="1" applyBorder="1" applyAlignment="1">
      <alignment horizontal="center" vertical="top"/>
    </xf>
    <xf numFmtId="0" fontId="3" fillId="0" borderId="3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3" fontId="7" fillId="0" borderId="31" xfId="0" applyNumberFormat="1" applyFont="1" applyBorder="1" applyAlignment="1" applyProtection="1">
      <alignment horizontal="right" vertical="center"/>
      <protection/>
    </xf>
    <xf numFmtId="3" fontId="7" fillId="0" borderId="47" xfId="0" applyNumberFormat="1" applyFont="1" applyBorder="1" applyAlignment="1" applyProtection="1">
      <alignment horizontal="right" vertical="center"/>
      <protection/>
    </xf>
    <xf numFmtId="3" fontId="7" fillId="0" borderId="25" xfId="0" applyNumberFormat="1" applyFont="1" applyBorder="1" applyAlignment="1" applyProtection="1">
      <alignment horizontal="right" vertical="center"/>
      <protection/>
    </xf>
    <xf numFmtId="3" fontId="7" fillId="0" borderId="42" xfId="0" applyNumberFormat="1" applyFont="1" applyBorder="1" applyAlignment="1" applyProtection="1">
      <alignment horizontal="right" vertical="center"/>
      <protection/>
    </xf>
    <xf numFmtId="4" fontId="7" fillId="0" borderId="25" xfId="0" applyNumberFormat="1" applyFont="1" applyBorder="1" applyAlignment="1" applyProtection="1">
      <alignment horizontal="right" vertical="center"/>
      <protection/>
    </xf>
    <xf numFmtId="4" fontId="7" fillId="0" borderId="42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>
      <alignment horizontal="right" vertical="center"/>
    </xf>
    <xf numFmtId="3" fontId="7" fillId="0" borderId="32" xfId="0" applyNumberFormat="1" applyFont="1" applyBorder="1" applyAlignment="1" applyProtection="1">
      <alignment horizontal="right" vertical="center"/>
      <protection/>
    </xf>
    <xf numFmtId="3" fontId="7" fillId="0" borderId="46" xfId="0" applyNumberFormat="1" applyFont="1" applyBorder="1" applyAlignment="1" applyProtection="1">
      <alignment horizontal="right" vertical="center"/>
      <protection/>
    </xf>
    <xf numFmtId="171" fontId="7" fillId="0" borderId="32" xfId="0" applyNumberFormat="1" applyFont="1" applyBorder="1" applyAlignment="1" applyProtection="1">
      <alignment horizontal="right" vertical="center"/>
      <protection/>
    </xf>
    <xf numFmtId="171" fontId="7" fillId="0" borderId="46" xfId="0" applyNumberFormat="1" applyFont="1" applyBorder="1" applyAlignment="1" applyProtection="1">
      <alignment horizontal="right" vertical="center"/>
      <protection/>
    </xf>
    <xf numFmtId="171" fontId="7" fillId="0" borderId="31" xfId="0" applyNumberFormat="1" applyFont="1" applyBorder="1" applyAlignment="1" applyProtection="1">
      <alignment horizontal="right" vertical="center"/>
      <protection/>
    </xf>
    <xf numFmtId="171" fontId="7" fillId="0" borderId="47" xfId="0" applyNumberFormat="1" applyFont="1" applyBorder="1" applyAlignment="1" applyProtection="1">
      <alignment horizontal="right" vertical="center"/>
      <protection/>
    </xf>
    <xf numFmtId="171" fontId="7" fillId="0" borderId="25" xfId="0" applyNumberFormat="1" applyFont="1" applyBorder="1" applyAlignment="1" applyProtection="1">
      <alignment horizontal="right" vertical="center"/>
      <protection/>
    </xf>
    <xf numFmtId="171" fontId="7" fillId="0" borderId="42" xfId="0" applyNumberFormat="1" applyFont="1" applyBorder="1" applyAlignment="1" applyProtection="1">
      <alignment horizontal="right" vertical="center"/>
      <protection/>
    </xf>
    <xf numFmtId="49" fontId="7" fillId="0" borderId="25" xfId="0" applyNumberFormat="1" applyFont="1" applyBorder="1" applyAlignment="1" applyProtection="1" quotePrefix="1">
      <alignment horizontal="center" vertical="center"/>
      <protection/>
    </xf>
    <xf numFmtId="49" fontId="7" fillId="0" borderId="42" xfId="0" applyNumberFormat="1" applyFont="1" applyBorder="1" applyAlignment="1" applyProtection="1">
      <alignment horizontal="center" vertical="center"/>
      <protection/>
    </xf>
    <xf numFmtId="171" fontId="0" fillId="0" borderId="42" xfId="0" applyNumberForma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showZeros="0" zoomScalePageLayoutView="0" workbookViewId="0" topLeftCell="A1">
      <selection activeCell="B1" sqref="B1:E1"/>
    </sheetView>
  </sheetViews>
  <sheetFormatPr defaultColWidth="9.140625" defaultRowHeight="12.75"/>
  <cols>
    <col min="1" max="2" width="12.7109375" style="0" customWidth="1"/>
    <col min="3" max="4" width="11.7109375" style="0" customWidth="1"/>
    <col min="5" max="5" width="4.7109375" style="0" customWidth="1"/>
    <col min="6" max="7" width="11.7109375" style="0" customWidth="1"/>
    <col min="8" max="8" width="5.7109375" style="0" customWidth="1"/>
    <col min="9" max="11" width="11.7109375" style="0" customWidth="1"/>
    <col min="12" max="12" width="5.7109375" style="0" customWidth="1"/>
    <col min="13" max="13" width="11.7109375" style="0" customWidth="1"/>
  </cols>
  <sheetData>
    <row r="1" spans="1:13" ht="15">
      <c r="A1" s="2" t="s">
        <v>0</v>
      </c>
      <c r="B1" s="139"/>
      <c r="C1" s="139"/>
      <c r="D1" s="139"/>
      <c r="E1" s="139"/>
      <c r="K1" s="141" t="s">
        <v>2</v>
      </c>
      <c r="L1" s="141"/>
      <c r="M1" s="1"/>
    </row>
    <row r="2" spans="1:2" ht="12.75">
      <c r="A2" s="138"/>
      <c r="B2" s="138"/>
    </row>
    <row r="3" spans="1:13" ht="15.75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5" spans="1:13" ht="15.75">
      <c r="A5" s="116" t="s">
        <v>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</row>
    <row r="6" spans="1:13" ht="12.75">
      <c r="A6" s="119" t="s">
        <v>4</v>
      </c>
      <c r="B6" s="120"/>
      <c r="C6" s="123" t="s">
        <v>5</v>
      </c>
      <c r="D6" s="124"/>
      <c r="E6" s="124"/>
      <c r="F6" s="124"/>
      <c r="G6" s="124"/>
      <c r="H6" s="124"/>
      <c r="I6" s="125"/>
      <c r="J6" s="126" t="s">
        <v>6</v>
      </c>
      <c r="K6" s="126"/>
      <c r="L6" s="126"/>
      <c r="M6" s="127"/>
    </row>
    <row r="7" spans="1:13" ht="12.75">
      <c r="A7" s="121"/>
      <c r="B7" s="122"/>
      <c r="C7" s="11" t="s">
        <v>7</v>
      </c>
      <c r="D7" s="14" t="s">
        <v>7</v>
      </c>
      <c r="E7" s="14" t="s">
        <v>10</v>
      </c>
      <c r="F7" s="128" t="s">
        <v>12</v>
      </c>
      <c r="G7" s="128" t="s">
        <v>13</v>
      </c>
      <c r="H7" s="14" t="s">
        <v>10</v>
      </c>
      <c r="I7" s="19" t="s">
        <v>15</v>
      </c>
      <c r="J7" s="130" t="s">
        <v>16</v>
      </c>
      <c r="K7" s="134" t="s">
        <v>17</v>
      </c>
      <c r="L7" s="14" t="s">
        <v>10</v>
      </c>
      <c r="M7" s="136" t="s">
        <v>18</v>
      </c>
    </row>
    <row r="8" spans="1:13" ht="12.75">
      <c r="A8" s="121"/>
      <c r="B8" s="122"/>
      <c r="C8" s="12" t="s">
        <v>8</v>
      </c>
      <c r="D8" s="15" t="s">
        <v>9</v>
      </c>
      <c r="E8" s="15" t="s">
        <v>11</v>
      </c>
      <c r="F8" s="129"/>
      <c r="G8" s="129"/>
      <c r="H8" s="15" t="s">
        <v>14</v>
      </c>
      <c r="I8" s="22" t="s">
        <v>5</v>
      </c>
      <c r="J8" s="131"/>
      <c r="K8" s="135"/>
      <c r="L8" s="15" t="s">
        <v>14</v>
      </c>
      <c r="M8" s="137"/>
    </row>
    <row r="9" spans="1:13" ht="12.75">
      <c r="A9" s="142">
        <v>1</v>
      </c>
      <c r="B9" s="143"/>
      <c r="C9" s="13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23">
        <v>8</v>
      </c>
      <c r="J9" s="13">
        <v>9</v>
      </c>
      <c r="K9" s="3">
        <v>10</v>
      </c>
      <c r="L9" s="16">
        <v>11</v>
      </c>
      <c r="M9" s="10">
        <v>12</v>
      </c>
    </row>
    <row r="10" spans="1:13" ht="12.75">
      <c r="A10" s="4" t="s">
        <v>25</v>
      </c>
      <c r="B10" s="5"/>
      <c r="C10" s="41"/>
      <c r="D10" s="42"/>
      <c r="E10" s="43">
        <f>IF(D10="","",((D10-C10)/C10)*100)</f>
      </c>
      <c r="F10" s="42"/>
      <c r="G10" s="42"/>
      <c r="H10" s="43">
        <f>IF(F10="","",(G10/F10)*100)</f>
      </c>
      <c r="I10" s="44">
        <f>IF(F10="","",(F10-G10))</f>
      </c>
      <c r="J10" s="45"/>
      <c r="K10" s="46"/>
      <c r="L10" s="43">
        <f>IF(J10="","",(K10/J10)*100)</f>
      </c>
      <c r="M10" s="47">
        <f>IF(J10="","",(J10-K10))</f>
      </c>
    </row>
    <row r="11" spans="1:13" ht="12.75">
      <c r="A11" s="6"/>
      <c r="B11" s="7"/>
      <c r="C11" s="48"/>
      <c r="D11" s="49"/>
      <c r="E11" s="43"/>
      <c r="F11" s="49"/>
      <c r="G11" s="49"/>
      <c r="H11" s="43"/>
      <c r="I11" s="44"/>
      <c r="J11" s="48"/>
      <c r="K11" s="49"/>
      <c r="L11" s="43"/>
      <c r="M11" s="44"/>
    </row>
    <row r="12" spans="1:13" ht="12.75">
      <c r="A12" s="6" t="s">
        <v>19</v>
      </c>
      <c r="B12" s="7"/>
      <c r="C12" s="48"/>
      <c r="D12" s="49"/>
      <c r="E12" s="43"/>
      <c r="F12" s="49"/>
      <c r="G12" s="49"/>
      <c r="H12" s="43"/>
      <c r="I12" s="44"/>
      <c r="J12" s="48"/>
      <c r="K12" s="49"/>
      <c r="L12" s="43"/>
      <c r="M12" s="44"/>
    </row>
    <row r="13" spans="1:13" ht="12.75">
      <c r="A13" s="6" t="s">
        <v>20</v>
      </c>
      <c r="B13" s="7"/>
      <c r="C13" s="48"/>
      <c r="D13" s="49"/>
      <c r="E13" s="43"/>
      <c r="F13" s="49"/>
      <c r="G13" s="49"/>
      <c r="H13" s="43"/>
      <c r="I13" s="44"/>
      <c r="J13" s="48"/>
      <c r="K13" s="49"/>
      <c r="L13" s="43"/>
      <c r="M13" s="44"/>
    </row>
    <row r="14" spans="1:13" ht="12.75">
      <c r="A14" s="6" t="s">
        <v>21</v>
      </c>
      <c r="B14" s="7"/>
      <c r="C14" s="48"/>
      <c r="D14" s="49"/>
      <c r="E14" s="43"/>
      <c r="F14" s="49"/>
      <c r="G14" s="49"/>
      <c r="H14" s="43"/>
      <c r="I14" s="44"/>
      <c r="J14" s="48"/>
      <c r="K14" s="49"/>
      <c r="L14" s="43"/>
      <c r="M14" s="44"/>
    </row>
    <row r="15" spans="1:13" ht="12.75">
      <c r="A15" s="6" t="s">
        <v>22</v>
      </c>
      <c r="B15" s="7"/>
      <c r="C15" s="48"/>
      <c r="D15" s="49"/>
      <c r="E15" s="43"/>
      <c r="F15" s="49"/>
      <c r="G15" s="49"/>
      <c r="H15" s="43"/>
      <c r="I15" s="44"/>
      <c r="J15" s="48"/>
      <c r="K15" s="49"/>
      <c r="L15" s="43"/>
      <c r="M15" s="44"/>
    </row>
    <row r="16" spans="1:13" ht="12.75">
      <c r="A16" s="6" t="s">
        <v>23</v>
      </c>
      <c r="B16" s="7"/>
      <c r="C16" s="41"/>
      <c r="D16" s="42"/>
      <c r="E16" s="43">
        <f>IF(D16="","",((D16-C16)/C16)*100)</f>
      </c>
      <c r="F16" s="42"/>
      <c r="G16" s="42"/>
      <c r="H16" s="43">
        <f>IF(F16="","",(G16/F16)*100)</f>
      </c>
      <c r="I16" s="44">
        <f>IF(F16="","",(F16-G16))</f>
      </c>
      <c r="J16" s="41"/>
      <c r="K16" s="42"/>
      <c r="L16" s="43">
        <f>IF(J16="","",(K16/J16)*100)</f>
      </c>
      <c r="M16" s="44">
        <f>IF(J16="","",(J16-K16))</f>
      </c>
    </row>
    <row r="17" spans="1:13" ht="12.75">
      <c r="A17" s="6"/>
      <c r="B17" s="7"/>
      <c r="C17" s="48"/>
      <c r="D17" s="49"/>
      <c r="E17" s="43"/>
      <c r="F17" s="49"/>
      <c r="G17" s="49"/>
      <c r="H17" s="43"/>
      <c r="I17" s="44"/>
      <c r="J17" s="48"/>
      <c r="K17" s="49"/>
      <c r="L17" s="43"/>
      <c r="M17" s="44"/>
    </row>
    <row r="18" spans="1:13" ht="12.75">
      <c r="A18" s="6" t="s">
        <v>24</v>
      </c>
      <c r="B18" s="7"/>
      <c r="C18" s="41"/>
      <c r="D18" s="42"/>
      <c r="E18" s="43">
        <f>IF(D18="","",((D18-C18)/C18)*100)</f>
      </c>
      <c r="F18" s="42"/>
      <c r="G18" s="42"/>
      <c r="H18" s="43">
        <f>IF(F18="","",(G18/F18)*100)</f>
      </c>
      <c r="I18" s="44">
        <f>IF(F18="","",(F18-G18))</f>
      </c>
      <c r="J18" s="41"/>
      <c r="K18" s="42"/>
      <c r="L18" s="43">
        <f>IF(J18="","",(K18/J18)*100)</f>
      </c>
      <c r="M18" s="44">
        <f>IF(J18="","",(J18-K18))</f>
      </c>
    </row>
    <row r="19" spans="1:13" ht="12.75">
      <c r="A19" s="6"/>
      <c r="B19" s="7"/>
      <c r="C19" s="48"/>
      <c r="D19" s="49"/>
      <c r="E19" s="43"/>
      <c r="F19" s="49"/>
      <c r="G19" s="49"/>
      <c r="H19" s="43"/>
      <c r="I19" s="44"/>
      <c r="J19" s="48"/>
      <c r="K19" s="49"/>
      <c r="L19" s="43"/>
      <c r="M19" s="44"/>
    </row>
    <row r="20" spans="1:13" ht="12.75">
      <c r="A20" s="6" t="s">
        <v>26</v>
      </c>
      <c r="B20" s="7"/>
      <c r="C20" s="48"/>
      <c r="D20" s="49"/>
      <c r="E20" s="43"/>
      <c r="F20" s="49"/>
      <c r="G20" s="49"/>
      <c r="H20" s="43"/>
      <c r="I20" s="44"/>
      <c r="J20" s="48"/>
      <c r="K20" s="49"/>
      <c r="L20" s="43"/>
      <c r="M20" s="44"/>
    </row>
    <row r="21" spans="1:13" ht="12.75">
      <c r="A21" s="6" t="s">
        <v>27</v>
      </c>
      <c r="B21" s="7"/>
      <c r="C21" s="48"/>
      <c r="D21" s="49"/>
      <c r="E21" s="43"/>
      <c r="F21" s="49"/>
      <c r="G21" s="49"/>
      <c r="H21" s="43"/>
      <c r="I21" s="44"/>
      <c r="J21" s="48"/>
      <c r="K21" s="49"/>
      <c r="L21" s="43"/>
      <c r="M21" s="44"/>
    </row>
    <row r="22" spans="1:13" ht="12.75">
      <c r="A22" s="6" t="s">
        <v>28</v>
      </c>
      <c r="B22" s="7"/>
      <c r="C22" s="41"/>
      <c r="D22" s="42"/>
      <c r="E22" s="43">
        <f>IF(D22="","",((D22-C22)/C22)*100)</f>
      </c>
      <c r="F22" s="42"/>
      <c r="G22" s="42"/>
      <c r="H22" s="43">
        <f>IF(F22="","",(G22/F22)*100)</f>
      </c>
      <c r="I22" s="44">
        <f>IF(F22="","",(F22-G22))</f>
      </c>
      <c r="J22" s="41"/>
      <c r="K22" s="42"/>
      <c r="L22" s="43">
        <f>IF(J22="","",(K22/J22)*100)</f>
      </c>
      <c r="M22" s="44">
        <f>IF(J22="","",(J22-K22))</f>
      </c>
    </row>
    <row r="23" spans="1:13" ht="12.75">
      <c r="A23" s="6"/>
      <c r="B23" s="7"/>
      <c r="C23" s="48"/>
      <c r="D23" s="49"/>
      <c r="E23" s="43"/>
      <c r="F23" s="49"/>
      <c r="G23" s="49"/>
      <c r="H23" s="43"/>
      <c r="I23" s="44"/>
      <c r="J23" s="48"/>
      <c r="K23" s="49"/>
      <c r="L23" s="43"/>
      <c r="M23" s="44"/>
    </row>
    <row r="24" spans="1:13" ht="12.75">
      <c r="A24" s="144" t="s">
        <v>33</v>
      </c>
      <c r="B24" s="145"/>
      <c r="C24" s="50">
        <f>SUM(C10,C16,C18,C22)</f>
        <v>0</v>
      </c>
      <c r="D24" s="60">
        <f>SUM(D10,D16,D18,D22)</f>
        <v>0</v>
      </c>
      <c r="E24" s="61">
        <f>IF(D24=0,"",((D24-C24)/C24)*100)</f>
      </c>
      <c r="F24" s="60">
        <f>SUM(F10,F16,F18,F22)</f>
        <v>0</v>
      </c>
      <c r="G24" s="60">
        <f>SUM(G10,G16,G18,G22)</f>
        <v>0</v>
      </c>
      <c r="H24" s="61">
        <f>IF(F24=0,"",(G24/F24)*100)</f>
      </c>
      <c r="I24" s="62">
        <f>SUM(I10,I16,I18,I22)</f>
        <v>0</v>
      </c>
      <c r="J24" s="59">
        <f>SUM(J10,J16,J18,J22)</f>
        <v>0</v>
      </c>
      <c r="K24" s="60">
        <f>SUM(K10,K16,K18,K22)</f>
        <v>0</v>
      </c>
      <c r="L24" s="61">
        <f>IF(J24=0,"",(K24/J24)*100)</f>
      </c>
      <c r="M24" s="62">
        <f>SUM(M10,M16,M18,M22)</f>
        <v>0</v>
      </c>
    </row>
    <row r="25" spans="1:13" ht="12.75">
      <c r="A25" s="6"/>
      <c r="B25" s="7"/>
      <c r="C25" s="48"/>
      <c r="D25" s="49"/>
      <c r="E25" s="54"/>
      <c r="F25" s="49"/>
      <c r="G25" s="49"/>
      <c r="H25" s="54"/>
      <c r="I25" s="44"/>
      <c r="J25" s="48"/>
      <c r="K25" s="49"/>
      <c r="L25" s="54"/>
      <c r="M25" s="44"/>
    </row>
    <row r="26" spans="1:13" ht="12.75">
      <c r="A26" s="6" t="s">
        <v>29</v>
      </c>
      <c r="B26" s="7"/>
      <c r="C26" s="48"/>
      <c r="D26" s="49"/>
      <c r="E26" s="54"/>
      <c r="F26" s="49"/>
      <c r="G26" s="49"/>
      <c r="H26" s="54"/>
      <c r="I26" s="44"/>
      <c r="J26" s="48"/>
      <c r="K26" s="49"/>
      <c r="L26" s="54"/>
      <c r="M26" s="44"/>
    </row>
    <row r="27" spans="1:13" ht="12.75">
      <c r="A27" s="6" t="s">
        <v>30</v>
      </c>
      <c r="B27" s="7"/>
      <c r="C27" s="41"/>
      <c r="D27" s="42"/>
      <c r="E27" s="43">
        <f>IF(D27="","",((D27-C27)/C27)*100)</f>
      </c>
      <c r="F27" s="42"/>
      <c r="G27" s="42"/>
      <c r="H27" s="43">
        <f>IF(F27="","",(G27/F27)*100)</f>
      </c>
      <c r="I27" s="44">
        <f>IF(F27="","",(F27-G27))</f>
      </c>
      <c r="J27" s="41"/>
      <c r="K27" s="42"/>
      <c r="L27" s="43">
        <f>IF(J27="","",(K27/J27)*100)</f>
      </c>
      <c r="M27" s="44">
        <f>IF(J27="","",(J27-K27))</f>
      </c>
    </row>
    <row r="28" spans="1:13" ht="12.75">
      <c r="A28" s="6"/>
      <c r="B28" s="7"/>
      <c r="C28" s="48"/>
      <c r="D28" s="49"/>
      <c r="E28" s="54"/>
      <c r="F28" s="49"/>
      <c r="G28" s="49"/>
      <c r="H28" s="54"/>
      <c r="I28" s="44"/>
      <c r="J28" s="48"/>
      <c r="K28" s="49"/>
      <c r="L28" s="54"/>
      <c r="M28" s="44"/>
    </row>
    <row r="29" spans="1:13" ht="12.75">
      <c r="A29" s="6" t="s">
        <v>31</v>
      </c>
      <c r="B29" s="7"/>
      <c r="C29" s="48"/>
      <c r="D29" s="49"/>
      <c r="E29" s="54"/>
      <c r="F29" s="49"/>
      <c r="G29" s="49"/>
      <c r="H29" s="54"/>
      <c r="I29" s="44"/>
      <c r="J29" s="48"/>
      <c r="K29" s="49"/>
      <c r="L29" s="54"/>
      <c r="M29" s="44"/>
    </row>
    <row r="30" spans="1:13" ht="12.75">
      <c r="A30" s="6" t="s">
        <v>32</v>
      </c>
      <c r="B30" s="7"/>
      <c r="C30" s="41"/>
      <c r="D30" s="42"/>
      <c r="E30" s="43">
        <f>IF(D30="","",((D30-C30)/C30)*100)</f>
      </c>
      <c r="F30" s="42"/>
      <c r="G30" s="42"/>
      <c r="H30" s="43">
        <f>IF(F30="","",(G30/F30)*100)</f>
      </c>
      <c r="I30" s="44">
        <f>IF(F30="","",(F30-G30))</f>
      </c>
      <c r="J30" s="41"/>
      <c r="K30" s="42"/>
      <c r="L30" s="43">
        <f>IF(J30="","",(K30/J30)*100)</f>
      </c>
      <c r="M30" s="44">
        <f>IF(J30="","",(J30-K30))</f>
      </c>
    </row>
    <row r="31" spans="1:13" ht="12.75">
      <c r="A31" s="6"/>
      <c r="B31" s="7"/>
      <c r="C31" s="48"/>
      <c r="D31" s="49"/>
      <c r="E31" s="54"/>
      <c r="F31" s="49"/>
      <c r="G31" s="49"/>
      <c r="H31" s="54"/>
      <c r="I31" s="44"/>
      <c r="J31" s="48"/>
      <c r="K31" s="49"/>
      <c r="L31" s="54"/>
      <c r="M31" s="44"/>
    </row>
    <row r="32" spans="1:13" ht="12.75">
      <c r="A32" s="144" t="s">
        <v>50</v>
      </c>
      <c r="B32" s="145"/>
      <c r="C32" s="50">
        <f>SUM(C24,C27,C30)</f>
        <v>0</v>
      </c>
      <c r="D32" s="51">
        <f>SUM(D24,D27,D30)</f>
        <v>0</v>
      </c>
      <c r="E32" s="52">
        <f>IF(D32=0,"",((D32-C32)/C32)*100)</f>
      </c>
      <c r="F32" s="51">
        <f>SUM(F24,F27,F30)</f>
        <v>0</v>
      </c>
      <c r="G32" s="51">
        <f>SUM(G24,G27,G30)</f>
        <v>0</v>
      </c>
      <c r="H32" s="52">
        <f>IF(F32=0,"",(G32/F32)*100)</f>
      </c>
      <c r="I32" s="53">
        <f>SUM(I24,I27,I30)</f>
        <v>0</v>
      </c>
      <c r="J32" s="55">
        <f>SUM(J24,J27,J30)</f>
        <v>0</v>
      </c>
      <c r="K32" s="51">
        <f>SUM(K24,K27,K30)</f>
        <v>0</v>
      </c>
      <c r="L32" s="52">
        <f>IF(J32=0,"",(K32/J32)*100)</f>
      </c>
      <c r="M32" s="53">
        <f>SUM(M24,M27,M30)</f>
        <v>0</v>
      </c>
    </row>
    <row r="33" spans="1:13" ht="12.75">
      <c r="A33" s="6"/>
      <c r="B33" s="7"/>
      <c r="C33" s="48"/>
      <c r="D33" s="49"/>
      <c r="E33" s="54"/>
      <c r="F33" s="49"/>
      <c r="G33" s="49"/>
      <c r="H33" s="54"/>
      <c r="I33" s="56"/>
      <c r="J33" s="48"/>
      <c r="K33" s="49"/>
      <c r="L33" s="54"/>
      <c r="M33" s="56"/>
    </row>
    <row r="34" spans="1:13" ht="12.75">
      <c r="A34" s="6" t="s">
        <v>34</v>
      </c>
      <c r="B34" s="7"/>
      <c r="C34" s="41"/>
      <c r="D34" s="42"/>
      <c r="E34" s="54"/>
      <c r="F34" s="54"/>
      <c r="G34" s="54"/>
      <c r="H34" s="54"/>
      <c r="I34" s="44"/>
      <c r="J34" s="57"/>
      <c r="K34" s="54"/>
      <c r="L34" s="54"/>
      <c r="M34" s="44"/>
    </row>
    <row r="35" spans="1:13" ht="12.75">
      <c r="A35" s="6" t="s">
        <v>35</v>
      </c>
      <c r="B35" s="7"/>
      <c r="C35" s="57"/>
      <c r="D35" s="54"/>
      <c r="E35" s="54"/>
      <c r="F35" s="42"/>
      <c r="G35" s="54"/>
      <c r="H35" s="54"/>
      <c r="I35" s="44"/>
      <c r="J35" s="41"/>
      <c r="K35" s="42"/>
      <c r="L35" s="54"/>
      <c r="M35" s="44"/>
    </row>
    <row r="36" spans="1:13" ht="12.75">
      <c r="A36" s="8"/>
      <c r="B36" s="9"/>
      <c r="C36" s="48"/>
      <c r="D36" s="49"/>
      <c r="E36" s="54"/>
      <c r="F36" s="49"/>
      <c r="G36" s="49"/>
      <c r="H36" s="54"/>
      <c r="I36" s="56"/>
      <c r="J36" s="48"/>
      <c r="K36" s="49"/>
      <c r="L36" s="54"/>
      <c r="M36" s="56"/>
    </row>
    <row r="37" spans="1:13" ht="12.75">
      <c r="A37" s="27" t="s">
        <v>36</v>
      </c>
      <c r="B37" s="38"/>
      <c r="C37" s="150">
        <f>SUM(C32,C34)</f>
        <v>0</v>
      </c>
      <c r="D37" s="148">
        <f>SUM(D32,D34)</f>
        <v>0</v>
      </c>
      <c r="E37" s="132">
        <f>IF(D37=0,"",((D37-C37)/C37)*100)</f>
      </c>
      <c r="F37" s="148">
        <f>SUM(F32,F35)</f>
        <v>0</v>
      </c>
      <c r="G37" s="148">
        <f>G32</f>
        <v>0</v>
      </c>
      <c r="H37" s="132">
        <f>IF(F37=0,"",(G37/F37)*100)</f>
      </c>
      <c r="I37" s="146">
        <f>I32</f>
        <v>0</v>
      </c>
      <c r="J37" s="150">
        <f>SUM(J32,J35)</f>
        <v>0</v>
      </c>
      <c r="K37" s="148">
        <f>SUM(K32,K35)</f>
        <v>0</v>
      </c>
      <c r="L37" s="132">
        <f>IF(J37=0,"",(K37/J37)*100)</f>
      </c>
      <c r="M37" s="146">
        <f>M32</f>
        <v>0</v>
      </c>
    </row>
    <row r="38" spans="1:13" ht="12.75">
      <c r="A38" s="39" t="s">
        <v>4</v>
      </c>
      <c r="B38" s="40"/>
      <c r="C38" s="151"/>
      <c r="D38" s="149"/>
      <c r="E38" s="133"/>
      <c r="F38" s="149"/>
      <c r="G38" s="149"/>
      <c r="H38" s="133"/>
      <c r="I38" s="147"/>
      <c r="J38" s="151"/>
      <c r="K38" s="149"/>
      <c r="L38" s="133"/>
      <c r="M38" s="147"/>
    </row>
  </sheetData>
  <sheetProtection password="D3C7" sheet="1" objects="1" scenarios="1"/>
  <mergeCells count="27">
    <mergeCell ref="M37:M38"/>
    <mergeCell ref="G37:G38"/>
    <mergeCell ref="H37:H38"/>
    <mergeCell ref="I37:I38"/>
    <mergeCell ref="J37:J38"/>
    <mergeCell ref="C37:C38"/>
    <mergeCell ref="D37:D38"/>
    <mergeCell ref="E37:E38"/>
    <mergeCell ref="F37:F38"/>
    <mergeCell ref="K37:K38"/>
    <mergeCell ref="L37:L38"/>
    <mergeCell ref="K7:K8"/>
    <mergeCell ref="M7:M8"/>
    <mergeCell ref="A2:B2"/>
    <mergeCell ref="B1:E1"/>
    <mergeCell ref="A3:M3"/>
    <mergeCell ref="K1:L1"/>
    <mergeCell ref="A9:B9"/>
    <mergeCell ref="A24:B24"/>
    <mergeCell ref="A32:B32"/>
    <mergeCell ref="A5:M5"/>
    <mergeCell ref="A6:B8"/>
    <mergeCell ref="C6:I6"/>
    <mergeCell ref="J6:M6"/>
    <mergeCell ref="F7:F8"/>
    <mergeCell ref="G7:G8"/>
    <mergeCell ref="J7:J8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showZeros="0" zoomScalePageLayoutView="0" workbookViewId="0" topLeftCell="A1">
      <selection activeCell="A1" sqref="A1:H1"/>
    </sheetView>
  </sheetViews>
  <sheetFormatPr defaultColWidth="9.140625" defaultRowHeight="12.75"/>
  <cols>
    <col min="1" max="2" width="12.7109375" style="0" customWidth="1"/>
    <col min="3" max="4" width="11.7109375" style="0" customWidth="1"/>
    <col min="5" max="5" width="4.7109375" style="0" customWidth="1"/>
    <col min="6" max="7" width="11.7109375" style="0" customWidth="1"/>
    <col min="8" max="8" width="5.7109375" style="0" customWidth="1"/>
    <col min="9" max="11" width="11.7109375" style="0" customWidth="1"/>
    <col min="12" max="12" width="5.7109375" style="0" customWidth="1"/>
    <col min="13" max="13" width="11.7109375" style="0" customWidth="1"/>
  </cols>
  <sheetData>
    <row r="1" spans="1:13" ht="15">
      <c r="A1" s="160" t="s">
        <v>63</v>
      </c>
      <c r="B1" s="161"/>
      <c r="C1" s="161"/>
      <c r="D1" s="161"/>
      <c r="E1" s="161"/>
      <c r="F1" s="161"/>
      <c r="G1" s="161"/>
      <c r="H1" s="161"/>
      <c r="K1" s="141" t="s">
        <v>2</v>
      </c>
      <c r="L1" s="141"/>
      <c r="M1" s="101">
        <v>2015</v>
      </c>
    </row>
    <row r="2" spans="1:2" ht="12.75">
      <c r="A2" s="138"/>
      <c r="B2" s="138"/>
    </row>
    <row r="3" spans="1:13" ht="15.75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5" spans="1:13" ht="15.75">
      <c r="A5" s="116" t="s">
        <v>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</row>
    <row r="6" spans="1:13" ht="12.75">
      <c r="A6" s="119" t="s">
        <v>4</v>
      </c>
      <c r="B6" s="120"/>
      <c r="C6" s="123" t="s">
        <v>5</v>
      </c>
      <c r="D6" s="124"/>
      <c r="E6" s="124"/>
      <c r="F6" s="124"/>
      <c r="G6" s="124"/>
      <c r="H6" s="124"/>
      <c r="I6" s="125"/>
      <c r="J6" s="126" t="s">
        <v>6</v>
      </c>
      <c r="K6" s="126"/>
      <c r="L6" s="126"/>
      <c r="M6" s="127"/>
    </row>
    <row r="7" spans="1:13" ht="12.75">
      <c r="A7" s="121"/>
      <c r="B7" s="122"/>
      <c r="C7" s="11" t="s">
        <v>7</v>
      </c>
      <c r="D7" s="14" t="s">
        <v>7</v>
      </c>
      <c r="E7" s="17" t="s">
        <v>10</v>
      </c>
      <c r="F7" s="128" t="s">
        <v>12</v>
      </c>
      <c r="G7" s="128" t="s">
        <v>13</v>
      </c>
      <c r="H7" s="14" t="s">
        <v>10</v>
      </c>
      <c r="I7" s="19" t="s">
        <v>15</v>
      </c>
      <c r="J7" s="134" t="s">
        <v>16</v>
      </c>
      <c r="K7" s="128" t="s">
        <v>17</v>
      </c>
      <c r="L7" s="17" t="s">
        <v>10</v>
      </c>
      <c r="M7" s="136" t="s">
        <v>18</v>
      </c>
    </row>
    <row r="8" spans="1:13" ht="12.75">
      <c r="A8" s="121"/>
      <c r="B8" s="122"/>
      <c r="C8" s="12" t="s">
        <v>8</v>
      </c>
      <c r="D8" s="15" t="s">
        <v>9</v>
      </c>
      <c r="E8" s="15" t="s">
        <v>11</v>
      </c>
      <c r="F8" s="129"/>
      <c r="G8" s="129"/>
      <c r="H8" s="20" t="s">
        <v>14</v>
      </c>
      <c r="I8" s="22" t="s">
        <v>5</v>
      </c>
      <c r="J8" s="135"/>
      <c r="K8" s="129"/>
      <c r="L8" s="20" t="s">
        <v>14</v>
      </c>
      <c r="M8" s="137"/>
    </row>
    <row r="9" spans="1:13" ht="12.75">
      <c r="A9" s="142">
        <v>1</v>
      </c>
      <c r="B9" s="143"/>
      <c r="C9" s="13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23">
        <v>8</v>
      </c>
      <c r="J9" s="3">
        <v>9</v>
      </c>
      <c r="K9" s="16">
        <v>10</v>
      </c>
      <c r="L9" s="16">
        <v>11</v>
      </c>
      <c r="M9" s="10">
        <v>12</v>
      </c>
    </row>
    <row r="10" spans="1:13" ht="12.75">
      <c r="A10" s="4" t="s">
        <v>25</v>
      </c>
      <c r="B10" s="5"/>
      <c r="C10" s="92">
        <v>1491000</v>
      </c>
      <c r="D10" s="93">
        <v>1517000</v>
      </c>
      <c r="E10" s="107" t="s">
        <v>64</v>
      </c>
      <c r="F10" s="93">
        <v>1628921.5100000002</v>
      </c>
      <c r="G10" s="93">
        <v>1444595.2900000003</v>
      </c>
      <c r="H10" s="107" t="s">
        <v>65</v>
      </c>
      <c r="I10" s="87">
        <v>184326.21999999997</v>
      </c>
      <c r="J10" s="90">
        <v>82352.03999999996</v>
      </c>
      <c r="K10" s="91">
        <v>82352.04</v>
      </c>
      <c r="L10" s="107" t="s">
        <v>66</v>
      </c>
      <c r="M10" s="89">
        <v>-2.9103830456733704E-11</v>
      </c>
    </row>
    <row r="11" spans="1:13" ht="12.75">
      <c r="A11" s="6"/>
      <c r="B11" s="7"/>
      <c r="C11" s="102"/>
      <c r="D11" s="103"/>
      <c r="E11" s="108"/>
      <c r="F11" s="93"/>
      <c r="G11" s="93"/>
      <c r="H11" s="108">
        <f>IF(F11="","",(G11/F11)*100)</f>
      </c>
      <c r="I11" s="87"/>
      <c r="J11" s="92"/>
      <c r="K11" s="93"/>
      <c r="L11" s="108">
        <f>IF(J11="","",(K11/J11)*100)</f>
      </c>
      <c r="M11" s="87"/>
    </row>
    <row r="12" spans="1:13" ht="12.75">
      <c r="A12" s="6" t="s">
        <v>19</v>
      </c>
      <c r="B12" s="7"/>
      <c r="C12" s="102"/>
      <c r="D12" s="103"/>
      <c r="E12" s="108">
        <f aca="true" t="shared" si="0" ref="E12:E21">IF(D12="","",((D12-C12)/C12)*100)</f>
      </c>
      <c r="F12" s="93"/>
      <c r="G12" s="93"/>
      <c r="H12" s="108">
        <f aca="true" t="shared" si="1" ref="H12:H21">IF(F12="","",(G12/F12)*100)</f>
      </c>
      <c r="I12" s="87">
        <f aca="true" t="shared" si="2" ref="I12:I21">IF(F12="","",(F12-G12))</f>
      </c>
      <c r="J12" s="92"/>
      <c r="K12" s="93"/>
      <c r="L12" s="108">
        <f aca="true" t="shared" si="3" ref="L12:L21">IF(J12="","",(K12/J12)*100)</f>
      </c>
      <c r="M12" s="87">
        <f aca="true" t="shared" si="4" ref="M12:M21">IF(J12="","",(J12-K12))</f>
      </c>
    </row>
    <row r="13" spans="1:13" ht="12.75">
      <c r="A13" s="6" t="s">
        <v>20</v>
      </c>
      <c r="B13" s="7"/>
      <c r="C13" s="102"/>
      <c r="D13" s="103"/>
      <c r="E13" s="108">
        <f t="shared" si="0"/>
      </c>
      <c r="F13" s="93"/>
      <c r="G13" s="93"/>
      <c r="H13" s="108">
        <f t="shared" si="1"/>
      </c>
      <c r="I13" s="87">
        <f t="shared" si="2"/>
      </c>
      <c r="J13" s="92"/>
      <c r="K13" s="93"/>
      <c r="L13" s="108">
        <f t="shared" si="3"/>
      </c>
      <c r="M13" s="87">
        <f t="shared" si="4"/>
      </c>
    </row>
    <row r="14" spans="1:13" ht="12.75">
      <c r="A14" s="6" t="s">
        <v>21</v>
      </c>
      <c r="B14" s="7"/>
      <c r="C14" s="102"/>
      <c r="D14" s="103"/>
      <c r="E14" s="108">
        <f t="shared" si="0"/>
      </c>
      <c r="F14" s="93"/>
      <c r="G14" s="93"/>
      <c r="H14" s="108">
        <f t="shared" si="1"/>
      </c>
      <c r="I14" s="87">
        <f t="shared" si="2"/>
      </c>
      <c r="J14" s="92"/>
      <c r="K14" s="93"/>
      <c r="L14" s="108">
        <f t="shared" si="3"/>
      </c>
      <c r="M14" s="87">
        <f t="shared" si="4"/>
      </c>
    </row>
    <row r="15" spans="1:13" ht="12.75">
      <c r="A15" s="6" t="s">
        <v>22</v>
      </c>
      <c r="B15" s="7"/>
      <c r="C15" s="102"/>
      <c r="D15" s="103"/>
      <c r="E15" s="108">
        <f t="shared" si="0"/>
      </c>
      <c r="F15" s="93"/>
      <c r="G15" s="93"/>
      <c r="H15" s="108">
        <f t="shared" si="1"/>
      </c>
      <c r="I15" s="87">
        <f t="shared" si="2"/>
      </c>
      <c r="J15" s="92"/>
      <c r="K15" s="93"/>
      <c r="L15" s="108">
        <f t="shared" si="3"/>
      </c>
      <c r="M15" s="87">
        <f t="shared" si="4"/>
      </c>
    </row>
    <row r="16" spans="1:13" ht="12.75">
      <c r="A16" s="6" t="s">
        <v>23</v>
      </c>
      <c r="B16" s="7"/>
      <c r="C16" s="92">
        <v>52857.62</v>
      </c>
      <c r="D16" s="93">
        <v>52857.62</v>
      </c>
      <c r="E16" s="107" t="s">
        <v>60</v>
      </c>
      <c r="F16" s="93">
        <v>44414.62</v>
      </c>
      <c r="G16" s="93">
        <v>20216.82</v>
      </c>
      <c r="H16" s="107" t="s">
        <v>67</v>
      </c>
      <c r="I16" s="87">
        <v>24197.800000000003</v>
      </c>
      <c r="J16" s="92">
        <v>112000</v>
      </c>
      <c r="K16" s="93">
        <v>107000</v>
      </c>
      <c r="L16" s="107" t="s">
        <v>68</v>
      </c>
      <c r="M16" s="87">
        <v>4999.999999999998</v>
      </c>
    </row>
    <row r="17" spans="1:13" ht="12.75">
      <c r="A17" s="6"/>
      <c r="B17" s="7"/>
      <c r="C17" s="92"/>
      <c r="D17" s="93"/>
      <c r="E17" s="108"/>
      <c r="F17" s="93"/>
      <c r="G17" s="93"/>
      <c r="H17" s="108">
        <f t="shared" si="1"/>
      </c>
      <c r="I17" s="87">
        <f t="shared" si="2"/>
      </c>
      <c r="J17" s="92"/>
      <c r="K17" s="93"/>
      <c r="L17" s="108">
        <f t="shared" si="3"/>
      </c>
      <c r="M17" s="87">
        <f t="shared" si="4"/>
      </c>
    </row>
    <row r="18" spans="1:13" ht="12.75">
      <c r="A18" s="6" t="s">
        <v>24</v>
      </c>
      <c r="B18" s="7"/>
      <c r="C18" s="92">
        <v>354200</v>
      </c>
      <c r="D18" s="93">
        <v>371700</v>
      </c>
      <c r="E18" s="107" t="s">
        <v>69</v>
      </c>
      <c r="F18" s="93">
        <v>355826.01</v>
      </c>
      <c r="G18" s="93">
        <v>288167.25</v>
      </c>
      <c r="H18" s="107" t="s">
        <v>70</v>
      </c>
      <c r="I18" s="87">
        <v>67658.76000000001</v>
      </c>
      <c r="J18" s="92">
        <v>62727.94</v>
      </c>
      <c r="K18" s="93">
        <v>62727.94</v>
      </c>
      <c r="L18" s="107" t="s">
        <v>66</v>
      </c>
      <c r="M18" s="87">
        <v>2.842170943040401E-14</v>
      </c>
    </row>
    <row r="19" spans="1:13" ht="12.75">
      <c r="A19" s="6"/>
      <c r="B19" s="7"/>
      <c r="C19" s="92"/>
      <c r="D19" s="93"/>
      <c r="E19" s="108">
        <f t="shared" si="0"/>
      </c>
      <c r="F19" s="93"/>
      <c r="G19" s="93"/>
      <c r="H19" s="108">
        <f t="shared" si="1"/>
      </c>
      <c r="I19" s="87">
        <f t="shared" si="2"/>
      </c>
      <c r="J19" s="92"/>
      <c r="K19" s="93"/>
      <c r="L19" s="108">
        <f t="shared" si="3"/>
      </c>
      <c r="M19" s="87">
        <f t="shared" si="4"/>
      </c>
    </row>
    <row r="20" spans="1:13" ht="12.75">
      <c r="A20" s="6" t="s">
        <v>26</v>
      </c>
      <c r="B20" s="7"/>
      <c r="C20" s="92"/>
      <c r="D20" s="93"/>
      <c r="E20" s="108">
        <f t="shared" si="0"/>
      </c>
      <c r="F20" s="93"/>
      <c r="G20" s="93"/>
      <c r="H20" s="108">
        <f t="shared" si="1"/>
      </c>
      <c r="I20" s="87">
        <f t="shared" si="2"/>
      </c>
      <c r="J20" s="92"/>
      <c r="K20" s="93"/>
      <c r="L20" s="108">
        <f t="shared" si="3"/>
      </c>
      <c r="M20" s="87">
        <f t="shared" si="4"/>
      </c>
    </row>
    <row r="21" spans="1:13" ht="12.75">
      <c r="A21" s="6" t="s">
        <v>27</v>
      </c>
      <c r="B21" s="7"/>
      <c r="C21" s="92"/>
      <c r="D21" s="93"/>
      <c r="E21" s="108">
        <f t="shared" si="0"/>
      </c>
      <c r="F21" s="93"/>
      <c r="G21" s="93"/>
      <c r="H21" s="108">
        <f t="shared" si="1"/>
      </c>
      <c r="I21" s="87">
        <f t="shared" si="2"/>
      </c>
      <c r="J21" s="92"/>
      <c r="K21" s="93"/>
      <c r="L21" s="108">
        <f t="shared" si="3"/>
      </c>
      <c r="M21" s="87">
        <f t="shared" si="4"/>
      </c>
    </row>
    <row r="22" spans="1:13" ht="12.75">
      <c r="A22" s="6" t="s">
        <v>28</v>
      </c>
      <c r="B22" s="7"/>
      <c r="C22" s="92">
        <v>532820.87</v>
      </c>
      <c r="D22" s="93">
        <v>536320.87</v>
      </c>
      <c r="E22" s="107" t="s">
        <v>71</v>
      </c>
      <c r="F22" s="93">
        <v>461865.06999999995</v>
      </c>
      <c r="G22" s="93">
        <v>199778.59999999995</v>
      </c>
      <c r="H22" s="107" t="s">
        <v>72</v>
      </c>
      <c r="I22" s="87">
        <v>262086.47</v>
      </c>
      <c r="J22" s="92">
        <v>30346.589999999997</v>
      </c>
      <c r="K22" s="93">
        <v>30346.59</v>
      </c>
      <c r="L22" s="107" t="s">
        <v>66</v>
      </c>
      <c r="M22" s="87" t="s">
        <v>59</v>
      </c>
    </row>
    <row r="23" spans="1:13" ht="12.75">
      <c r="A23" s="6"/>
      <c r="B23" s="7"/>
      <c r="C23" s="75"/>
      <c r="D23" s="76"/>
      <c r="E23" s="108"/>
      <c r="F23" s="85"/>
      <c r="G23" s="85"/>
      <c r="H23" s="108"/>
      <c r="I23" s="88"/>
      <c r="J23" s="86"/>
      <c r="K23" s="85"/>
      <c r="L23" s="108"/>
      <c r="M23" s="88"/>
    </row>
    <row r="24" spans="1:13" ht="12.75">
      <c r="A24" s="144" t="s">
        <v>33</v>
      </c>
      <c r="B24" s="145"/>
      <c r="C24" s="77">
        <f>SUM(C10,C16,C18,C22)</f>
        <v>2430878.49</v>
      </c>
      <c r="D24" s="78">
        <f>SUM(D10,D16,D18,D22)</f>
        <v>2477878.49</v>
      </c>
      <c r="E24" s="109" t="s">
        <v>64</v>
      </c>
      <c r="F24" s="98">
        <f>SUM(F10,F16,F18,F22)</f>
        <v>2491027.2100000004</v>
      </c>
      <c r="G24" s="98">
        <f>SUM(G10,G16,G18,G22)</f>
        <v>1952757.9600000002</v>
      </c>
      <c r="H24" s="109" t="s">
        <v>79</v>
      </c>
      <c r="I24" s="99">
        <f>SUM(I10,I16,I18,I22)</f>
        <v>538269.25</v>
      </c>
      <c r="J24" s="100">
        <f>SUM(J10,J16,J18,J22)</f>
        <v>287426.56999999995</v>
      </c>
      <c r="K24" s="98">
        <f>SUM(K10,K16,K18,K22)</f>
        <v>282426.57</v>
      </c>
      <c r="L24" s="109" t="s">
        <v>80</v>
      </c>
      <c r="M24" s="99">
        <f>SUM(M10,M16,M18,M22)</f>
        <v>4999.999999999969</v>
      </c>
    </row>
    <row r="25" spans="1:13" ht="12.75">
      <c r="A25" s="6"/>
      <c r="B25" s="7"/>
      <c r="C25" s="75"/>
      <c r="D25" s="76"/>
      <c r="E25" s="108"/>
      <c r="F25" s="85"/>
      <c r="G25" s="85"/>
      <c r="H25" s="108"/>
      <c r="I25" s="88"/>
      <c r="J25" s="86"/>
      <c r="K25" s="85"/>
      <c r="L25" s="108"/>
      <c r="M25" s="87"/>
    </row>
    <row r="26" spans="1:13" ht="12.75">
      <c r="A26" s="6" t="s">
        <v>29</v>
      </c>
      <c r="B26" s="7"/>
      <c r="C26" s="75"/>
      <c r="D26" s="76"/>
      <c r="E26" s="108"/>
      <c r="F26" s="85"/>
      <c r="G26" s="85"/>
      <c r="H26" s="108"/>
      <c r="I26" s="88"/>
      <c r="J26" s="86"/>
      <c r="K26" s="85"/>
      <c r="L26" s="108"/>
      <c r="M26" s="87"/>
    </row>
    <row r="27" spans="1:13" ht="12.75">
      <c r="A27" s="6" t="s">
        <v>30</v>
      </c>
      <c r="B27" s="7"/>
      <c r="C27" s="92">
        <v>510000</v>
      </c>
      <c r="D27" s="93">
        <v>510000</v>
      </c>
      <c r="E27" s="107" t="s">
        <v>60</v>
      </c>
      <c r="F27" s="93" t="s">
        <v>59</v>
      </c>
      <c r="G27" s="93" t="s">
        <v>59</v>
      </c>
      <c r="H27" s="107" t="s">
        <v>73</v>
      </c>
      <c r="I27" s="87" t="s">
        <v>59</v>
      </c>
      <c r="J27" s="92" t="s">
        <v>59</v>
      </c>
      <c r="K27" s="93" t="s">
        <v>59</v>
      </c>
      <c r="L27" s="107" t="s">
        <v>73</v>
      </c>
      <c r="M27" s="87" t="s">
        <v>59</v>
      </c>
    </row>
    <row r="28" spans="1:13" ht="12.75">
      <c r="A28" s="6"/>
      <c r="B28" s="7"/>
      <c r="C28" s="86"/>
      <c r="D28" s="85"/>
      <c r="E28" s="108"/>
      <c r="F28" s="85"/>
      <c r="G28" s="85"/>
      <c r="H28" s="108"/>
      <c r="I28" s="88"/>
      <c r="J28" s="86"/>
      <c r="K28" s="85"/>
      <c r="L28" s="108"/>
      <c r="M28" s="87"/>
    </row>
    <row r="29" spans="1:13" ht="12.75">
      <c r="A29" s="6" t="s">
        <v>61</v>
      </c>
      <c r="B29" s="7"/>
      <c r="C29" s="86"/>
      <c r="D29" s="85"/>
      <c r="E29" s="108"/>
      <c r="F29" s="85"/>
      <c r="G29" s="85"/>
      <c r="H29" s="108"/>
      <c r="I29" s="88"/>
      <c r="J29" s="86"/>
      <c r="K29" s="85"/>
      <c r="L29" s="108"/>
      <c r="M29" s="87"/>
    </row>
    <row r="30" spans="1:13" ht="12.75">
      <c r="A30" s="6" t="s">
        <v>32</v>
      </c>
      <c r="B30" s="7"/>
      <c r="C30" s="92">
        <v>212000</v>
      </c>
      <c r="D30" s="93">
        <v>282000</v>
      </c>
      <c r="E30" s="107" t="s">
        <v>74</v>
      </c>
      <c r="F30" s="93">
        <v>200123.79</v>
      </c>
      <c r="G30" s="93">
        <v>197695.51999999996</v>
      </c>
      <c r="H30" s="107" t="s">
        <v>75</v>
      </c>
      <c r="I30" s="87">
        <v>2428.2700000000477</v>
      </c>
      <c r="J30" s="92">
        <v>9964.630000000005</v>
      </c>
      <c r="K30" s="93">
        <v>4361.08</v>
      </c>
      <c r="L30" s="107" t="s">
        <v>76</v>
      </c>
      <c r="M30" s="87">
        <v>5603.550000000006</v>
      </c>
    </row>
    <row r="31" spans="1:13" ht="12.75">
      <c r="A31" s="6"/>
      <c r="B31" s="7"/>
      <c r="C31" s="75"/>
      <c r="D31" s="76"/>
      <c r="E31" s="108"/>
      <c r="F31" s="76"/>
      <c r="G31" s="76"/>
      <c r="H31" s="108"/>
      <c r="I31" s="74"/>
      <c r="J31" s="75"/>
      <c r="K31" s="76"/>
      <c r="L31" s="108"/>
      <c r="M31" s="74"/>
    </row>
    <row r="32" spans="1:13" ht="12.75">
      <c r="A32" s="144" t="s">
        <v>50</v>
      </c>
      <c r="B32" s="145"/>
      <c r="C32" s="77">
        <f>SUM(C24,C27,C30)</f>
        <v>3152878.49</v>
      </c>
      <c r="D32" s="78">
        <f>SUM(D24,D27,D30)</f>
        <v>3269878.49</v>
      </c>
      <c r="E32" s="109" t="s">
        <v>77</v>
      </c>
      <c r="F32" s="78">
        <f>SUM(F24,F27,F30)</f>
        <v>2691151.0000000005</v>
      </c>
      <c r="G32" s="78">
        <f>SUM(G24,G27,G30)</f>
        <v>2150453.48</v>
      </c>
      <c r="H32" s="109" t="s">
        <v>78</v>
      </c>
      <c r="I32" s="79">
        <f>SUM(I24,I27,I30)</f>
        <v>540697.52</v>
      </c>
      <c r="J32" s="80">
        <f>SUM(J24,J27,J30)</f>
        <v>297391.19999999995</v>
      </c>
      <c r="K32" s="78">
        <f>SUM(K24,K27,K30)</f>
        <v>286787.65</v>
      </c>
      <c r="L32" s="109" t="s">
        <v>68</v>
      </c>
      <c r="M32" s="79">
        <f>SUM(M24,M27,M30)</f>
        <v>10603.549999999974</v>
      </c>
    </row>
    <row r="33" spans="1:13" ht="12.75">
      <c r="A33" s="6"/>
      <c r="B33" s="7"/>
      <c r="C33" s="75"/>
      <c r="D33" s="76"/>
      <c r="E33" s="108"/>
      <c r="F33" s="76"/>
      <c r="G33" s="76"/>
      <c r="H33" s="108"/>
      <c r="I33" s="81"/>
      <c r="J33" s="75"/>
      <c r="K33" s="76"/>
      <c r="L33" s="108"/>
      <c r="M33" s="81"/>
    </row>
    <row r="34" spans="1:13" ht="12.75">
      <c r="A34" s="6" t="s">
        <v>62</v>
      </c>
      <c r="B34" s="7"/>
      <c r="C34" s="92">
        <v>431035.99</v>
      </c>
      <c r="D34" s="93">
        <v>736035.99</v>
      </c>
      <c r="E34" s="108"/>
      <c r="F34" s="43"/>
      <c r="G34" s="43"/>
      <c r="H34" s="108"/>
      <c r="I34" s="83"/>
      <c r="J34" s="84"/>
      <c r="K34" s="43"/>
      <c r="L34" s="108"/>
      <c r="M34" s="74"/>
    </row>
    <row r="35" spans="1:13" ht="12.75">
      <c r="A35" s="6" t="s">
        <v>35</v>
      </c>
      <c r="B35" s="7"/>
      <c r="C35" s="92"/>
      <c r="D35" s="93"/>
      <c r="E35" s="108"/>
      <c r="F35" s="43"/>
      <c r="G35" s="43"/>
      <c r="H35" s="108"/>
      <c r="I35" s="83"/>
      <c r="J35" s="92">
        <v>712595.9</v>
      </c>
      <c r="K35" s="93">
        <v>712595.9</v>
      </c>
      <c r="L35" s="110"/>
      <c r="M35" s="74"/>
    </row>
    <row r="36" spans="1:13" ht="12.75">
      <c r="A36" s="8"/>
      <c r="B36" s="9"/>
      <c r="C36" s="75"/>
      <c r="D36" s="76"/>
      <c r="E36" s="108"/>
      <c r="F36" s="76"/>
      <c r="G36" s="76"/>
      <c r="H36" s="108"/>
      <c r="I36" s="81"/>
      <c r="J36" s="75"/>
      <c r="K36" s="76"/>
      <c r="L36" s="108"/>
      <c r="M36" s="81"/>
    </row>
    <row r="37" spans="1:13" ht="12.75">
      <c r="A37" s="27" t="s">
        <v>36</v>
      </c>
      <c r="B37" s="38"/>
      <c r="C37" s="158">
        <f>SUM(C32,C34,C35)</f>
        <v>3583914.4800000004</v>
      </c>
      <c r="D37" s="152">
        <f>SUM(D32,D34,D35)</f>
        <v>4005914.4800000004</v>
      </c>
      <c r="E37" s="154">
        <f>IF(D37=0,"",((D37-C37)/C37)*100)</f>
        <v>11.774834537904486</v>
      </c>
      <c r="F37" s="152">
        <f>SUM(F32,F35)</f>
        <v>2691151.0000000005</v>
      </c>
      <c r="G37" s="152">
        <f>G32</f>
        <v>2150453.48</v>
      </c>
      <c r="H37" s="154">
        <f>IF(F37=0,"",(G37/F37)*100)</f>
        <v>79.90831729620521</v>
      </c>
      <c r="I37" s="156">
        <f>I32</f>
        <v>540697.52</v>
      </c>
      <c r="J37" s="158">
        <f>SUM(J32,J35)</f>
        <v>1009987.1</v>
      </c>
      <c r="K37" s="152">
        <f>SUM(K32,K35)</f>
        <v>999383.55</v>
      </c>
      <c r="L37" s="154">
        <f>IF(J37=0,"",(K37/J37)*100)</f>
        <v>98.95013015512774</v>
      </c>
      <c r="M37" s="156">
        <f>M32</f>
        <v>10603.549999999974</v>
      </c>
    </row>
    <row r="38" spans="1:13" ht="12.75">
      <c r="A38" s="39" t="s">
        <v>4</v>
      </c>
      <c r="B38" s="40"/>
      <c r="C38" s="159"/>
      <c r="D38" s="153"/>
      <c r="E38" s="155"/>
      <c r="F38" s="153"/>
      <c r="G38" s="153"/>
      <c r="H38" s="155"/>
      <c r="I38" s="157"/>
      <c r="J38" s="159"/>
      <c r="K38" s="153"/>
      <c r="L38" s="155"/>
      <c r="M38" s="157"/>
    </row>
  </sheetData>
  <sheetProtection password="D3C7" sheet="1" objects="1" scenarios="1"/>
  <mergeCells count="27">
    <mergeCell ref="A3:M3"/>
    <mergeCell ref="A32:B32"/>
    <mergeCell ref="A5:M5"/>
    <mergeCell ref="A6:B8"/>
    <mergeCell ref="C6:I6"/>
    <mergeCell ref="J6:M6"/>
    <mergeCell ref="F7:F8"/>
    <mergeCell ref="G7:G8"/>
    <mergeCell ref="J7:J8"/>
    <mergeCell ref="M7:M8"/>
    <mergeCell ref="C37:C38"/>
    <mergeCell ref="D37:D38"/>
    <mergeCell ref="E37:E38"/>
    <mergeCell ref="F37:F38"/>
    <mergeCell ref="K1:L1"/>
    <mergeCell ref="A1:H1"/>
    <mergeCell ref="A9:B9"/>
    <mergeCell ref="A24:B24"/>
    <mergeCell ref="K7:K8"/>
    <mergeCell ref="A2:B2"/>
    <mergeCell ref="K37:K38"/>
    <mergeCell ref="L37:L38"/>
    <mergeCell ref="M37:M38"/>
    <mergeCell ref="G37:G38"/>
    <mergeCell ref="H37:H38"/>
    <mergeCell ref="I37:I38"/>
    <mergeCell ref="J37:J38"/>
  </mergeCells>
  <printOptions horizontalCentered="1" verticalCentered="1"/>
  <pageMargins left="0.3937007874015748" right="0.3937007874015748" top="0.3937007874015748" bottom="0.3937007874015748" header="0.3937007874015748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showGridLines="0" showZeros="0" zoomScalePageLayoutView="0" workbookViewId="0" topLeftCell="A1">
      <selection activeCell="B1" sqref="B1:E1"/>
    </sheetView>
  </sheetViews>
  <sheetFormatPr defaultColWidth="9.140625" defaultRowHeight="12.75"/>
  <cols>
    <col min="1" max="1" width="12.7109375" style="0" customWidth="1"/>
    <col min="2" max="4" width="11.7109375" style="0" customWidth="1"/>
    <col min="5" max="5" width="4.7109375" style="0" customWidth="1"/>
    <col min="6" max="8" width="11.7109375" style="0" customWidth="1"/>
    <col min="9" max="9" width="5.7109375" style="0" customWidth="1"/>
    <col min="10" max="12" width="11.7109375" style="0" customWidth="1"/>
    <col min="13" max="13" width="5.7109375" style="0" customWidth="1"/>
    <col min="14" max="14" width="11.7109375" style="0" customWidth="1"/>
  </cols>
  <sheetData>
    <row r="1" spans="1:14" ht="15">
      <c r="A1" s="82" t="s">
        <v>0</v>
      </c>
      <c r="B1" s="139"/>
      <c r="C1" s="139"/>
      <c r="D1" s="139"/>
      <c r="E1" s="139"/>
      <c r="L1" s="141" t="s">
        <v>2</v>
      </c>
      <c r="M1" s="141"/>
      <c r="N1" s="1"/>
    </row>
    <row r="2" spans="1:2" ht="12.75">
      <c r="A2" s="138"/>
      <c r="B2" s="138"/>
    </row>
    <row r="3" spans="1:14" ht="15.75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5" spans="1:14" ht="15.75">
      <c r="A5" s="116" t="s">
        <v>37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</row>
    <row r="6" spans="1:14" ht="12.75">
      <c r="A6" s="119" t="s">
        <v>38</v>
      </c>
      <c r="B6" s="120"/>
      <c r="C6" s="123" t="s">
        <v>5</v>
      </c>
      <c r="D6" s="124"/>
      <c r="E6" s="124"/>
      <c r="F6" s="124"/>
      <c r="G6" s="124"/>
      <c r="H6" s="124"/>
      <c r="I6" s="124"/>
      <c r="J6" s="125"/>
      <c r="K6" s="126" t="s">
        <v>6</v>
      </c>
      <c r="L6" s="126"/>
      <c r="M6" s="126"/>
      <c r="N6" s="127"/>
    </row>
    <row r="7" spans="1:14" ht="12.75">
      <c r="A7" s="121"/>
      <c r="B7" s="122"/>
      <c r="C7" s="166" t="s">
        <v>7</v>
      </c>
      <c r="D7" s="170" t="s">
        <v>7</v>
      </c>
      <c r="E7" s="170" t="s">
        <v>10</v>
      </c>
      <c r="F7" s="164" t="s">
        <v>39</v>
      </c>
      <c r="G7" s="165"/>
      <c r="H7" s="128" t="s">
        <v>53</v>
      </c>
      <c r="I7" s="170" t="s">
        <v>10</v>
      </c>
      <c r="J7" s="172" t="s">
        <v>15</v>
      </c>
      <c r="K7" s="180" t="s">
        <v>16</v>
      </c>
      <c r="L7" s="128" t="s">
        <v>45</v>
      </c>
      <c r="M7" s="188" t="s">
        <v>10</v>
      </c>
      <c r="N7" s="183" t="s">
        <v>18</v>
      </c>
    </row>
    <row r="8" spans="1:14" ht="12.75">
      <c r="A8" s="121"/>
      <c r="B8" s="122"/>
      <c r="C8" s="167"/>
      <c r="D8" s="179"/>
      <c r="E8" s="193"/>
      <c r="F8" s="128" t="s">
        <v>43</v>
      </c>
      <c r="G8" s="18" t="s">
        <v>40</v>
      </c>
      <c r="H8" s="176"/>
      <c r="I8" s="171"/>
      <c r="J8" s="173"/>
      <c r="K8" s="181"/>
      <c r="L8" s="176"/>
      <c r="M8" s="189"/>
      <c r="N8" s="184"/>
    </row>
    <row r="9" spans="1:14" ht="12.75">
      <c r="A9" s="121"/>
      <c r="B9" s="122"/>
      <c r="C9" s="168" t="s">
        <v>8</v>
      </c>
      <c r="D9" s="177" t="s">
        <v>9</v>
      </c>
      <c r="E9" s="192" t="s">
        <v>44</v>
      </c>
      <c r="F9" s="176"/>
      <c r="G9" s="24" t="s">
        <v>41</v>
      </c>
      <c r="H9" s="176"/>
      <c r="I9" s="177" t="s">
        <v>14</v>
      </c>
      <c r="J9" s="174" t="s">
        <v>5</v>
      </c>
      <c r="K9" s="181"/>
      <c r="L9" s="176"/>
      <c r="M9" s="186" t="s">
        <v>14</v>
      </c>
      <c r="N9" s="184"/>
    </row>
    <row r="10" spans="1:14" ht="12.75">
      <c r="A10" s="190"/>
      <c r="B10" s="191"/>
      <c r="C10" s="169"/>
      <c r="D10" s="178"/>
      <c r="E10" s="178"/>
      <c r="F10" s="129"/>
      <c r="G10" s="21" t="s">
        <v>42</v>
      </c>
      <c r="H10" s="129"/>
      <c r="I10" s="178"/>
      <c r="J10" s="175"/>
      <c r="K10" s="182"/>
      <c r="L10" s="129"/>
      <c r="M10" s="187"/>
      <c r="N10" s="185"/>
    </row>
    <row r="11" spans="1:14" ht="12.75">
      <c r="A11" s="142">
        <v>1</v>
      </c>
      <c r="B11" s="143"/>
      <c r="C11" s="13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23">
        <v>9</v>
      </c>
      <c r="K11" s="3">
        <v>10</v>
      </c>
      <c r="L11" s="16">
        <v>11</v>
      </c>
      <c r="M11" s="3">
        <v>12</v>
      </c>
      <c r="N11" s="23">
        <v>13</v>
      </c>
    </row>
    <row r="12" spans="1:14" ht="12.75">
      <c r="A12" s="4" t="s">
        <v>55</v>
      </c>
      <c r="B12" s="5"/>
      <c r="C12" s="41"/>
      <c r="D12" s="42"/>
      <c r="E12" s="43">
        <f>IF(C12="","",((D12-C12)/C12)*100)</f>
      </c>
      <c r="F12" s="42"/>
      <c r="G12" s="42"/>
      <c r="H12" s="42"/>
      <c r="I12" s="43">
        <f>IF(F12="","",(H12/F12)*100)</f>
      </c>
      <c r="J12" s="44">
        <f>IF(F12="","",(F12-H12))</f>
      </c>
      <c r="K12" s="45"/>
      <c r="L12" s="46"/>
      <c r="M12" s="43">
        <f>IF(K12="","",(L12/K12)*100)</f>
      </c>
      <c r="N12" s="47">
        <f>IF(K12="","",(K12-L12))</f>
      </c>
    </row>
    <row r="13" spans="1:14" ht="12.75">
      <c r="A13" s="6"/>
      <c r="B13" s="7"/>
      <c r="C13" s="57"/>
      <c r="D13" s="54"/>
      <c r="E13" s="43"/>
      <c r="F13" s="54"/>
      <c r="G13" s="54"/>
      <c r="H13" s="54"/>
      <c r="I13" s="43"/>
      <c r="J13" s="44"/>
      <c r="K13" s="57"/>
      <c r="L13" s="54"/>
      <c r="M13" s="43"/>
      <c r="N13" s="44"/>
    </row>
    <row r="14" spans="1:14" ht="12.75">
      <c r="A14" s="25" t="s">
        <v>54</v>
      </c>
      <c r="B14" s="26"/>
      <c r="C14" s="63"/>
      <c r="D14" s="64"/>
      <c r="E14" s="65">
        <f>IF(C14="","",((D14-C14)/C14)*100)</f>
      </c>
      <c r="F14" s="64"/>
      <c r="G14" s="64"/>
      <c r="H14" s="64"/>
      <c r="I14" s="65">
        <f>IF(F14="","",(H14/F14)*100)</f>
      </c>
      <c r="J14" s="66">
        <f>IF(F14="","",(F14-H14))</f>
      </c>
      <c r="K14" s="63"/>
      <c r="L14" s="64"/>
      <c r="M14" s="65">
        <f>IF(K14="","",(L14/K14)*100)</f>
      </c>
      <c r="N14" s="66">
        <f>IF(K14="","",(K14-L14))</f>
      </c>
    </row>
    <row r="15" spans="1:14" ht="12.75">
      <c r="A15" s="6"/>
      <c r="B15" s="7"/>
      <c r="C15" s="57"/>
      <c r="D15" s="54"/>
      <c r="E15" s="43"/>
      <c r="F15" s="54"/>
      <c r="G15" s="54"/>
      <c r="H15" s="54"/>
      <c r="I15" s="43"/>
      <c r="J15" s="44"/>
      <c r="K15" s="57"/>
      <c r="L15" s="54"/>
      <c r="M15" s="43"/>
      <c r="N15" s="44"/>
    </row>
    <row r="16" spans="1:14" ht="12.75">
      <c r="A16" s="144" t="s">
        <v>46</v>
      </c>
      <c r="B16" s="145"/>
      <c r="C16" s="67">
        <f>SUM(C12,C14)</f>
        <v>0</v>
      </c>
      <c r="D16" s="68">
        <f>SUM(D12,D14)</f>
        <v>0</v>
      </c>
      <c r="E16" s="69">
        <f>IF(C16=0,"",((D16-C16)/C16)*100)</f>
      </c>
      <c r="F16" s="68">
        <f>SUM(F12,F14)</f>
        <v>0</v>
      </c>
      <c r="G16" s="68">
        <f>SUM(G12,G14)</f>
        <v>0</v>
      </c>
      <c r="H16" s="68">
        <f>SUM(H12,H14)</f>
        <v>0</v>
      </c>
      <c r="I16" s="69">
        <f>IF(F16=0,"",(H16/F16)*100)</f>
      </c>
      <c r="J16" s="70">
        <f>IF(F16=0,"",(F16-H16))</f>
      </c>
      <c r="K16" s="67">
        <f>SUM(K12,K14)</f>
        <v>0</v>
      </c>
      <c r="L16" s="68">
        <f>SUM(L12,L14)</f>
        <v>0</v>
      </c>
      <c r="M16" s="69">
        <f>IF(K16=0,"",(L16/K16)*100)</f>
      </c>
      <c r="N16" s="70">
        <f>IF(K16=0,"",(K16-L16))</f>
      </c>
    </row>
    <row r="17" spans="1:14" ht="12.75">
      <c r="A17" s="6"/>
      <c r="B17" s="7"/>
      <c r="C17" s="57"/>
      <c r="D17" s="54"/>
      <c r="E17" s="43"/>
      <c r="F17" s="54"/>
      <c r="G17" s="54"/>
      <c r="H17" s="54"/>
      <c r="I17" s="43"/>
      <c r="J17" s="44"/>
      <c r="K17" s="57"/>
      <c r="L17" s="54"/>
      <c r="M17" s="43"/>
      <c r="N17" s="44"/>
    </row>
    <row r="18" spans="1:14" ht="12.75">
      <c r="A18" s="6" t="s">
        <v>56</v>
      </c>
      <c r="B18" s="7"/>
      <c r="C18" s="57"/>
      <c r="D18" s="54"/>
      <c r="E18" s="43"/>
      <c r="F18" s="54"/>
      <c r="G18" s="54"/>
      <c r="H18" s="54"/>
      <c r="I18" s="43"/>
      <c r="J18" s="44"/>
      <c r="K18" s="57"/>
      <c r="L18" s="54"/>
      <c r="M18" s="43"/>
      <c r="N18" s="44"/>
    </row>
    <row r="19" spans="1:14" ht="12.75">
      <c r="A19" s="6" t="s">
        <v>57</v>
      </c>
      <c r="B19" s="7"/>
      <c r="C19" s="71"/>
      <c r="D19" s="42"/>
      <c r="E19" s="43">
        <f>IF(C19="","",((D19-C19)/C19)*100)</f>
      </c>
      <c r="F19" s="42"/>
      <c r="G19" s="42"/>
      <c r="H19" s="42"/>
      <c r="I19" s="43">
        <f>IF(F19="","",(H19/F19)*100)</f>
      </c>
      <c r="J19" s="44">
        <f>IF(F19="","",(F19-H19))</f>
      </c>
      <c r="K19" s="41"/>
      <c r="L19" s="42"/>
      <c r="M19" s="43">
        <f>IF(K19="","",(L19/K19)*100)</f>
      </c>
      <c r="N19" s="44">
        <f>IF(K19="","",(K19-L19))</f>
      </c>
    </row>
    <row r="20" spans="1:14" ht="12.75">
      <c r="A20" s="6"/>
      <c r="B20" s="7"/>
      <c r="C20" s="57"/>
      <c r="D20" s="54"/>
      <c r="E20" s="43"/>
      <c r="F20" s="54"/>
      <c r="G20" s="54"/>
      <c r="H20" s="54"/>
      <c r="I20" s="43"/>
      <c r="J20" s="44"/>
      <c r="K20" s="57"/>
      <c r="L20" s="54"/>
      <c r="M20" s="43"/>
      <c r="N20" s="44"/>
    </row>
    <row r="21" spans="1:14" ht="12.75">
      <c r="A21" s="6" t="s">
        <v>47</v>
      </c>
      <c r="B21" s="7"/>
      <c r="C21" s="57"/>
      <c r="D21" s="54"/>
      <c r="E21" s="43"/>
      <c r="F21" s="54"/>
      <c r="G21" s="54"/>
      <c r="H21" s="54"/>
      <c r="I21" s="43"/>
      <c r="J21" s="44"/>
      <c r="K21" s="57"/>
      <c r="L21" s="54"/>
      <c r="M21" s="43"/>
      <c r="N21" s="44"/>
    </row>
    <row r="22" spans="1:14" ht="12.75">
      <c r="A22" s="25" t="s">
        <v>58</v>
      </c>
      <c r="B22" s="26"/>
      <c r="C22" s="63"/>
      <c r="D22" s="64"/>
      <c r="E22" s="65">
        <f>IF(C22="","",((D22-C22)/C22)*100)</f>
      </c>
      <c r="F22" s="64"/>
      <c r="G22" s="64"/>
      <c r="H22" s="64"/>
      <c r="I22" s="65">
        <f>IF(F22="","",(H22/F22)*100)</f>
      </c>
      <c r="J22" s="66">
        <f>IF(F22="","",(F22-H22))</f>
      </c>
      <c r="K22" s="63"/>
      <c r="L22" s="64"/>
      <c r="M22" s="65">
        <f>IF(K22="","",(L22/K22)*100)</f>
      </c>
      <c r="N22" s="66">
        <f>IF(K22="","",(K22-L22))</f>
      </c>
    </row>
    <row r="23" spans="1:14" ht="12.75">
      <c r="A23" s="6"/>
      <c r="B23" s="7"/>
      <c r="C23" s="57"/>
      <c r="D23" s="54"/>
      <c r="E23" s="43"/>
      <c r="F23" s="54"/>
      <c r="G23" s="54"/>
      <c r="H23" s="54"/>
      <c r="I23" s="43"/>
      <c r="J23" s="44"/>
      <c r="K23" s="57"/>
      <c r="L23" s="54"/>
      <c r="M23" s="43"/>
      <c r="N23" s="44"/>
    </row>
    <row r="24" spans="1:14" ht="12.75">
      <c r="A24" s="144" t="s">
        <v>48</v>
      </c>
      <c r="B24" s="145"/>
      <c r="C24" s="67">
        <f>SUM(C16,C19,C22)</f>
        <v>0</v>
      </c>
      <c r="D24" s="68">
        <f>SUM(D16,D19,D22)</f>
        <v>0</v>
      </c>
      <c r="E24" s="69">
        <f>IF(C24=0,"",((D24-C24)/C24)*100)</f>
      </c>
      <c r="F24" s="68">
        <f>SUM(F16,F19,F22)</f>
        <v>0</v>
      </c>
      <c r="G24" s="68">
        <f>SUM(G16,G19,G22)</f>
        <v>0</v>
      </c>
      <c r="H24" s="68">
        <f>SUM(H16,H19,H22)</f>
        <v>0</v>
      </c>
      <c r="I24" s="69">
        <f>IF(F24=0,"",(H24/F24)*100)</f>
      </c>
      <c r="J24" s="70">
        <f>IF(F24=0,"",(F24-H24))</f>
      </c>
      <c r="K24" s="67">
        <f>SUM(K16,K19,K22)</f>
        <v>0</v>
      </c>
      <c r="L24" s="68">
        <f>SUM(L16,L19,L22)</f>
        <v>0</v>
      </c>
      <c r="M24" s="69">
        <f>IF(K24=0,"",(L24/K24)*100)</f>
      </c>
      <c r="N24" s="70">
        <f>IF(K24=0,"",(K24-L24))</f>
      </c>
    </row>
    <row r="25" spans="1:14" ht="12.75">
      <c r="A25" s="6"/>
      <c r="B25" s="7"/>
      <c r="C25" s="57"/>
      <c r="D25" s="54"/>
      <c r="E25" s="43"/>
      <c r="F25" s="54"/>
      <c r="G25" s="54"/>
      <c r="H25" s="54"/>
      <c r="I25" s="43"/>
      <c r="J25" s="44"/>
      <c r="K25" s="57"/>
      <c r="L25" s="54"/>
      <c r="M25" s="43"/>
      <c r="N25" s="44"/>
    </row>
    <row r="26" spans="1:14" ht="12.75">
      <c r="A26" s="6" t="s">
        <v>49</v>
      </c>
      <c r="B26" s="7"/>
      <c r="C26" s="41"/>
      <c r="D26" s="42"/>
      <c r="E26" s="43"/>
      <c r="F26" s="54"/>
      <c r="G26" s="54"/>
      <c r="H26" s="54"/>
      <c r="I26" s="43"/>
      <c r="J26" s="44"/>
      <c r="K26" s="57"/>
      <c r="L26" s="54"/>
      <c r="M26" s="43"/>
      <c r="N26" s="44"/>
    </row>
    <row r="27" spans="1:14" ht="12.75">
      <c r="A27" s="162"/>
      <c r="B27" s="163"/>
      <c r="C27" s="72"/>
      <c r="D27" s="73"/>
      <c r="E27" s="58"/>
      <c r="F27" s="73"/>
      <c r="G27" s="73"/>
      <c r="H27" s="73"/>
      <c r="I27" s="58"/>
      <c r="J27" s="47"/>
      <c r="K27" s="72"/>
      <c r="L27" s="73"/>
      <c r="M27" s="58"/>
      <c r="N27" s="47"/>
    </row>
    <row r="28" spans="1:14" ht="12.75">
      <c r="A28" s="27" t="s">
        <v>51</v>
      </c>
      <c r="B28" s="28"/>
      <c r="C28" s="194">
        <f>SUM(C24,C26)</f>
        <v>0</v>
      </c>
      <c r="D28" s="196">
        <f>SUM(D24,D26)</f>
        <v>0</v>
      </c>
      <c r="E28" s="198">
        <f>IF(C28=0,"",((D28-C28)/C28)*100)</f>
      </c>
      <c r="F28" s="196">
        <f>F24</f>
        <v>0</v>
      </c>
      <c r="G28" s="196">
        <f>G24</f>
        <v>0</v>
      </c>
      <c r="H28" s="196">
        <f>H24</f>
        <v>0</v>
      </c>
      <c r="I28" s="198">
        <f>IF(F28=0,"",(H28/F28)*100)</f>
      </c>
      <c r="J28" s="201">
        <f>J24</f>
      </c>
      <c r="K28" s="194">
        <f>K24</f>
        <v>0</v>
      </c>
      <c r="L28" s="196">
        <f>L24</f>
        <v>0</v>
      </c>
      <c r="M28" s="198">
        <f>IF(K28=0,"",(L28/K28)*100)</f>
      </c>
      <c r="N28" s="201">
        <f>IF(K28=0,"",(K28-L28))</f>
      </c>
    </row>
    <row r="29" spans="1:14" ht="12.75">
      <c r="A29" s="27" t="s">
        <v>52</v>
      </c>
      <c r="B29" s="28"/>
      <c r="C29" s="195"/>
      <c r="D29" s="197"/>
      <c r="E29" s="199"/>
      <c r="F29" s="197"/>
      <c r="G29" s="197"/>
      <c r="H29" s="200"/>
      <c r="I29" s="199"/>
      <c r="J29" s="202"/>
      <c r="K29" s="195"/>
      <c r="L29" s="197"/>
      <c r="M29" s="199"/>
      <c r="N29" s="202"/>
    </row>
    <row r="30" spans="1:14" ht="12.75">
      <c r="A30" s="33"/>
      <c r="B30" s="33"/>
      <c r="C30" s="30"/>
      <c r="D30" s="30"/>
      <c r="E30" s="29"/>
      <c r="F30" s="30"/>
      <c r="G30" s="30"/>
      <c r="H30" s="30"/>
      <c r="I30" s="29"/>
      <c r="J30" s="30"/>
      <c r="K30" s="30"/>
      <c r="L30" s="30"/>
      <c r="M30" s="29"/>
      <c r="N30" s="30"/>
    </row>
    <row r="31" spans="1:14" ht="12.75">
      <c r="A31" s="34"/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2.75">
      <c r="A32" s="34"/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2.75">
      <c r="A33" s="34"/>
      <c r="B33" s="34"/>
      <c r="C33" s="31"/>
      <c r="D33" s="31"/>
      <c r="E33" s="32"/>
      <c r="F33" s="31"/>
      <c r="G33" s="31"/>
      <c r="H33" s="31"/>
      <c r="I33" s="32"/>
      <c r="J33" s="31"/>
      <c r="K33" s="31"/>
      <c r="L33" s="31"/>
      <c r="M33" s="32"/>
      <c r="N33" s="31"/>
    </row>
    <row r="34" spans="1:14" ht="12.75">
      <c r="A34" s="34"/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2.75">
      <c r="A35" s="35"/>
      <c r="B35" s="35"/>
      <c r="C35" s="31"/>
      <c r="D35" s="31"/>
      <c r="E35" s="32"/>
      <c r="F35" s="31"/>
      <c r="G35" s="31"/>
      <c r="H35" s="31"/>
      <c r="I35" s="32"/>
      <c r="J35" s="31"/>
      <c r="K35" s="31"/>
      <c r="L35" s="31"/>
      <c r="M35" s="32"/>
      <c r="N35" s="31"/>
    </row>
    <row r="36" spans="1:14" ht="12.75">
      <c r="A36" s="34"/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12.75">
      <c r="A37" s="34"/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ht="12.75">
      <c r="A38" s="34"/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ht="12.75">
      <c r="A39" s="36"/>
      <c r="B39" s="3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ht="12.75">
      <c r="A40" s="34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12.75">
      <c r="A41" s="34"/>
      <c r="B41" s="3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</sheetData>
  <sheetProtection password="D3C7" sheet="1" objects="1" scenarios="1"/>
  <mergeCells count="42">
    <mergeCell ref="I28:I29"/>
    <mergeCell ref="H28:H29"/>
    <mergeCell ref="N28:N29"/>
    <mergeCell ref="J28:J29"/>
    <mergeCell ref="K28:K29"/>
    <mergeCell ref="L28:L29"/>
    <mergeCell ref="M28:M29"/>
    <mergeCell ref="A24:B24"/>
    <mergeCell ref="C28:C29"/>
    <mergeCell ref="D28:D29"/>
    <mergeCell ref="E28:E29"/>
    <mergeCell ref="F28:F29"/>
    <mergeCell ref="G28:G29"/>
    <mergeCell ref="L7:L10"/>
    <mergeCell ref="N7:N10"/>
    <mergeCell ref="M9:M10"/>
    <mergeCell ref="M7:M8"/>
    <mergeCell ref="A16:B16"/>
    <mergeCell ref="A6:B10"/>
    <mergeCell ref="E9:E10"/>
    <mergeCell ref="E7:E8"/>
    <mergeCell ref="I9:I10"/>
    <mergeCell ref="A2:B2"/>
    <mergeCell ref="B1:E1"/>
    <mergeCell ref="A3:N3"/>
    <mergeCell ref="L1:M1"/>
    <mergeCell ref="I7:I8"/>
    <mergeCell ref="J7:J8"/>
    <mergeCell ref="F8:F10"/>
    <mergeCell ref="D9:D10"/>
    <mergeCell ref="D7:D8"/>
    <mergeCell ref="H7:H10"/>
    <mergeCell ref="A11:B11"/>
    <mergeCell ref="A27:B27"/>
    <mergeCell ref="A5:N5"/>
    <mergeCell ref="C6:J6"/>
    <mergeCell ref="K6:N6"/>
    <mergeCell ref="F7:G7"/>
    <mergeCell ref="C7:C8"/>
    <mergeCell ref="C9:C10"/>
    <mergeCell ref="J9:J10"/>
    <mergeCell ref="K7:K10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showGridLines="0" showZero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12.7109375" style="0" customWidth="1"/>
    <col min="2" max="4" width="11.7109375" style="0" customWidth="1"/>
    <col min="5" max="5" width="4.7109375" style="0" customWidth="1"/>
    <col min="6" max="8" width="11.7109375" style="0" customWidth="1"/>
    <col min="9" max="9" width="5.7109375" style="0" customWidth="1"/>
    <col min="10" max="12" width="11.7109375" style="0" customWidth="1"/>
    <col min="13" max="13" width="5.7109375" style="0" customWidth="1"/>
    <col min="14" max="14" width="11.7109375" style="0" customWidth="1"/>
  </cols>
  <sheetData>
    <row r="1" spans="1:14" ht="15">
      <c r="A1" s="160" t="s">
        <v>63</v>
      </c>
      <c r="B1" s="212"/>
      <c r="C1" s="212"/>
      <c r="D1" s="212"/>
      <c r="E1" s="212"/>
      <c r="F1" s="212"/>
      <c r="G1" s="212"/>
      <c r="L1" s="141" t="s">
        <v>2</v>
      </c>
      <c r="M1" s="141"/>
      <c r="N1" s="101">
        <v>2015</v>
      </c>
    </row>
    <row r="2" spans="1:6" ht="12.75">
      <c r="A2" s="213"/>
      <c r="B2" s="213"/>
      <c r="C2" s="214"/>
      <c r="D2" s="214"/>
      <c r="E2" s="214"/>
      <c r="F2" s="214"/>
    </row>
    <row r="3" spans="1:14" ht="15.75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5" spans="1:14" ht="15.75">
      <c r="A5" s="116" t="s">
        <v>37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</row>
    <row r="6" spans="1:14" ht="12.75">
      <c r="A6" s="119" t="s">
        <v>38</v>
      </c>
      <c r="B6" s="120"/>
      <c r="C6" s="123" t="s">
        <v>5</v>
      </c>
      <c r="D6" s="124"/>
      <c r="E6" s="124"/>
      <c r="F6" s="124"/>
      <c r="G6" s="124"/>
      <c r="H6" s="124"/>
      <c r="I6" s="124"/>
      <c r="J6" s="125"/>
      <c r="K6" s="126" t="s">
        <v>6</v>
      </c>
      <c r="L6" s="126"/>
      <c r="M6" s="126"/>
      <c r="N6" s="127"/>
    </row>
    <row r="7" spans="1:14" ht="12.75">
      <c r="A7" s="121"/>
      <c r="B7" s="122"/>
      <c r="C7" s="166" t="s">
        <v>7</v>
      </c>
      <c r="D7" s="170" t="s">
        <v>7</v>
      </c>
      <c r="E7" s="170" t="s">
        <v>10</v>
      </c>
      <c r="F7" s="164" t="s">
        <v>39</v>
      </c>
      <c r="G7" s="165"/>
      <c r="H7" s="128" t="s">
        <v>53</v>
      </c>
      <c r="I7" s="170" t="s">
        <v>10</v>
      </c>
      <c r="J7" s="172" t="s">
        <v>15</v>
      </c>
      <c r="K7" s="180" t="s">
        <v>16</v>
      </c>
      <c r="L7" s="128" t="s">
        <v>45</v>
      </c>
      <c r="M7" s="188" t="s">
        <v>10</v>
      </c>
      <c r="N7" s="183" t="s">
        <v>18</v>
      </c>
    </row>
    <row r="8" spans="1:14" ht="12.75">
      <c r="A8" s="121"/>
      <c r="B8" s="122"/>
      <c r="C8" s="167"/>
      <c r="D8" s="179"/>
      <c r="E8" s="193"/>
      <c r="F8" s="128" t="s">
        <v>43</v>
      </c>
      <c r="G8" s="18" t="s">
        <v>40</v>
      </c>
      <c r="H8" s="176"/>
      <c r="I8" s="171"/>
      <c r="J8" s="173"/>
      <c r="K8" s="181"/>
      <c r="L8" s="176"/>
      <c r="M8" s="189"/>
      <c r="N8" s="184"/>
    </row>
    <row r="9" spans="1:14" ht="12.75">
      <c r="A9" s="121"/>
      <c r="B9" s="122"/>
      <c r="C9" s="168" t="s">
        <v>8</v>
      </c>
      <c r="D9" s="177" t="s">
        <v>9</v>
      </c>
      <c r="E9" s="192" t="s">
        <v>44</v>
      </c>
      <c r="F9" s="176"/>
      <c r="G9" s="24" t="s">
        <v>41</v>
      </c>
      <c r="H9" s="176"/>
      <c r="I9" s="177" t="s">
        <v>14</v>
      </c>
      <c r="J9" s="174" t="s">
        <v>5</v>
      </c>
      <c r="K9" s="181"/>
      <c r="L9" s="176"/>
      <c r="M9" s="186" t="s">
        <v>14</v>
      </c>
      <c r="N9" s="184"/>
    </row>
    <row r="10" spans="1:14" ht="12.75">
      <c r="A10" s="190"/>
      <c r="B10" s="191"/>
      <c r="C10" s="169"/>
      <c r="D10" s="178"/>
      <c r="E10" s="178"/>
      <c r="F10" s="129"/>
      <c r="G10" s="21" t="s">
        <v>42</v>
      </c>
      <c r="H10" s="129"/>
      <c r="I10" s="178"/>
      <c r="J10" s="175"/>
      <c r="K10" s="182"/>
      <c r="L10" s="129"/>
      <c r="M10" s="187"/>
      <c r="N10" s="185"/>
    </row>
    <row r="11" spans="1:14" ht="12.75">
      <c r="A11" s="142">
        <v>1</v>
      </c>
      <c r="B11" s="143"/>
      <c r="C11" s="13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23">
        <v>9</v>
      </c>
      <c r="K11" s="3">
        <v>10</v>
      </c>
      <c r="L11" s="16">
        <v>11</v>
      </c>
      <c r="M11" s="3">
        <v>12</v>
      </c>
      <c r="N11" s="23">
        <v>13</v>
      </c>
    </row>
    <row r="12" spans="1:14" ht="12.75">
      <c r="A12" s="4" t="s">
        <v>55</v>
      </c>
      <c r="B12" s="5"/>
      <c r="C12" s="92">
        <v>1947977.85</v>
      </c>
      <c r="D12" s="93">
        <v>2001477.85</v>
      </c>
      <c r="E12" s="107" t="s">
        <v>81</v>
      </c>
      <c r="F12" s="93">
        <v>1846663.9000000004</v>
      </c>
      <c r="G12" s="93">
        <v>0</v>
      </c>
      <c r="H12" s="93">
        <v>1474948.4700000002</v>
      </c>
      <c r="I12" s="107" t="s">
        <v>78</v>
      </c>
      <c r="J12" s="87">
        <v>371715.43000000017</v>
      </c>
      <c r="K12" s="90">
        <v>190172.59999999995</v>
      </c>
      <c r="L12" s="91">
        <v>187518.64000000004</v>
      </c>
      <c r="M12" s="107" t="s">
        <v>75</v>
      </c>
      <c r="N12" s="89">
        <v>2653.959999999937</v>
      </c>
    </row>
    <row r="13" spans="1:14" ht="12.75">
      <c r="A13" s="6"/>
      <c r="B13" s="7"/>
      <c r="C13" s="92"/>
      <c r="D13" s="93"/>
      <c r="E13" s="108"/>
      <c r="F13" s="93"/>
      <c r="G13" s="93"/>
      <c r="H13" s="93"/>
      <c r="I13" s="108"/>
      <c r="J13" s="87"/>
      <c r="K13" s="92"/>
      <c r="L13" s="93"/>
      <c r="M13" s="108"/>
      <c r="N13" s="87"/>
    </row>
    <row r="14" spans="1:14" ht="12.75">
      <c r="A14" s="25" t="s">
        <v>54</v>
      </c>
      <c r="B14" s="26"/>
      <c r="C14" s="104">
        <v>794532.53</v>
      </c>
      <c r="D14" s="105">
        <v>798032.53</v>
      </c>
      <c r="E14" s="111" t="s">
        <v>60</v>
      </c>
      <c r="F14" s="105">
        <v>528496.17</v>
      </c>
      <c r="G14" s="105">
        <v>0</v>
      </c>
      <c r="H14" s="105">
        <v>473487.5</v>
      </c>
      <c r="I14" s="111" t="s">
        <v>82</v>
      </c>
      <c r="J14" s="94">
        <v>55008.67000000004</v>
      </c>
      <c r="K14" s="104">
        <v>3882.2299999999814</v>
      </c>
      <c r="L14" s="105">
        <v>3882.23</v>
      </c>
      <c r="M14" s="111" t="s">
        <v>66</v>
      </c>
      <c r="N14" s="94" t="s">
        <v>59</v>
      </c>
    </row>
    <row r="15" spans="1:14" ht="12.75">
      <c r="A15" s="6"/>
      <c r="B15" s="7"/>
      <c r="C15" s="92"/>
      <c r="D15" s="93"/>
      <c r="E15" s="108"/>
      <c r="F15" s="93"/>
      <c r="G15" s="93"/>
      <c r="H15" s="93"/>
      <c r="I15" s="108"/>
      <c r="J15" s="87"/>
      <c r="K15" s="92"/>
      <c r="L15" s="93"/>
      <c r="M15" s="108"/>
      <c r="N15" s="87"/>
    </row>
    <row r="16" spans="1:14" ht="12.75">
      <c r="A16" s="144" t="s">
        <v>46</v>
      </c>
      <c r="B16" s="145"/>
      <c r="C16" s="95">
        <f>SUM(C12,C14)</f>
        <v>2742510.38</v>
      </c>
      <c r="D16" s="96">
        <f>SUM(D12,D14)</f>
        <v>2799510.38</v>
      </c>
      <c r="E16" s="110" t="s">
        <v>64</v>
      </c>
      <c r="F16" s="96">
        <f>SUM(F12,F14)</f>
        <v>2375160.0700000003</v>
      </c>
      <c r="G16" s="96">
        <f>SUM(G12,G14)</f>
        <v>0</v>
      </c>
      <c r="H16" s="96">
        <f>SUM(H12,H14)</f>
        <v>1948435.9700000002</v>
      </c>
      <c r="I16" s="110" t="s">
        <v>85</v>
      </c>
      <c r="J16" s="97">
        <f>IF(F16=0,"",(F16-H16))</f>
        <v>426724.1000000001</v>
      </c>
      <c r="K16" s="95">
        <f>SUM(K12,K14)</f>
        <v>194054.82999999993</v>
      </c>
      <c r="L16" s="96">
        <f>SUM(L12,L14)</f>
        <v>191400.87000000005</v>
      </c>
      <c r="M16" s="110" t="s">
        <v>75</v>
      </c>
      <c r="N16" s="97">
        <f>IF(K16=0,"",(K16-L16))</f>
        <v>2653.9599999998754</v>
      </c>
    </row>
    <row r="17" spans="1:14" ht="12.75">
      <c r="A17" s="6"/>
      <c r="B17" s="7"/>
      <c r="C17" s="92"/>
      <c r="D17" s="93"/>
      <c r="E17" s="108"/>
      <c r="F17" s="93"/>
      <c r="G17" s="93"/>
      <c r="H17" s="93"/>
      <c r="I17" s="108"/>
      <c r="J17" s="87"/>
      <c r="K17" s="92"/>
      <c r="L17" s="93"/>
      <c r="M17" s="108"/>
      <c r="N17" s="87"/>
    </row>
    <row r="18" spans="1:14" ht="12.75">
      <c r="A18" s="6" t="s">
        <v>56</v>
      </c>
      <c r="B18" s="7"/>
      <c r="C18" s="92"/>
      <c r="D18" s="93"/>
      <c r="E18" s="108"/>
      <c r="F18" s="93"/>
      <c r="G18" s="93"/>
      <c r="H18" s="93"/>
      <c r="I18" s="108"/>
      <c r="J18" s="87"/>
      <c r="K18" s="92"/>
      <c r="L18" s="93"/>
      <c r="M18" s="108"/>
      <c r="N18" s="87"/>
    </row>
    <row r="19" spans="1:14" ht="12.75">
      <c r="A19" s="6" t="s">
        <v>57</v>
      </c>
      <c r="B19" s="7"/>
      <c r="C19" s="106">
        <v>625000</v>
      </c>
      <c r="D19" s="93">
        <v>920000</v>
      </c>
      <c r="E19" s="107" t="s">
        <v>83</v>
      </c>
      <c r="F19" s="93">
        <v>392395.31</v>
      </c>
      <c r="G19" s="93">
        <v>0</v>
      </c>
      <c r="H19" s="93">
        <v>392395.31</v>
      </c>
      <c r="I19" s="107" t="s">
        <v>66</v>
      </c>
      <c r="J19" s="87" t="s">
        <v>59</v>
      </c>
      <c r="K19" s="92" t="s">
        <v>59</v>
      </c>
      <c r="L19" s="93" t="s">
        <v>59</v>
      </c>
      <c r="M19" s="107" t="s">
        <v>73</v>
      </c>
      <c r="N19" s="87" t="s">
        <v>59</v>
      </c>
    </row>
    <row r="20" spans="1:14" ht="12.75">
      <c r="A20" s="6"/>
      <c r="B20" s="7"/>
      <c r="C20" s="92"/>
      <c r="D20" s="93"/>
      <c r="E20" s="108"/>
      <c r="F20" s="93"/>
      <c r="G20" s="93"/>
      <c r="H20" s="93"/>
      <c r="I20" s="108"/>
      <c r="J20" s="87"/>
      <c r="K20" s="92"/>
      <c r="L20" s="93"/>
      <c r="M20" s="108"/>
      <c r="N20" s="87"/>
    </row>
    <row r="21" spans="1:14" ht="12.75">
      <c r="A21" s="6" t="s">
        <v>47</v>
      </c>
      <c r="B21" s="7"/>
      <c r="C21" s="92"/>
      <c r="D21" s="93"/>
      <c r="E21" s="108"/>
      <c r="F21" s="93"/>
      <c r="G21" s="93"/>
      <c r="H21" s="93"/>
      <c r="I21" s="108"/>
      <c r="J21" s="87"/>
      <c r="K21" s="92"/>
      <c r="L21" s="93"/>
      <c r="M21" s="108"/>
      <c r="N21" s="87"/>
    </row>
    <row r="22" spans="1:14" ht="12.75">
      <c r="A22" s="25" t="s">
        <v>58</v>
      </c>
      <c r="B22" s="26"/>
      <c r="C22" s="104">
        <v>216404.1</v>
      </c>
      <c r="D22" s="105">
        <v>286404.1</v>
      </c>
      <c r="E22" s="112" t="s">
        <v>84</v>
      </c>
      <c r="F22" s="105">
        <v>204527.89</v>
      </c>
      <c r="G22" s="105">
        <v>0</v>
      </c>
      <c r="H22" s="105">
        <v>183737.74</v>
      </c>
      <c r="I22" s="111" t="s">
        <v>82</v>
      </c>
      <c r="J22" s="94">
        <v>20790.150000000023</v>
      </c>
      <c r="K22" s="104" t="s">
        <v>59</v>
      </c>
      <c r="L22" s="105" t="s">
        <v>59</v>
      </c>
      <c r="M22" s="111" t="s">
        <v>73</v>
      </c>
      <c r="N22" s="94" t="s">
        <v>59</v>
      </c>
    </row>
    <row r="23" spans="1:14" ht="12.75">
      <c r="A23" s="6"/>
      <c r="B23" s="7"/>
      <c r="C23" s="92"/>
      <c r="D23" s="93"/>
      <c r="E23" s="108"/>
      <c r="F23" s="93"/>
      <c r="G23" s="93"/>
      <c r="H23" s="93"/>
      <c r="I23" s="108"/>
      <c r="J23" s="87"/>
      <c r="K23" s="92"/>
      <c r="L23" s="93"/>
      <c r="M23" s="108"/>
      <c r="N23" s="87"/>
    </row>
    <row r="24" spans="1:14" ht="12.75">
      <c r="A24" s="144" t="s">
        <v>48</v>
      </c>
      <c r="B24" s="145"/>
      <c r="C24" s="95">
        <f>SUM(C16,C19,C22)</f>
        <v>3583914.48</v>
      </c>
      <c r="D24" s="96">
        <f>SUM(D16,D19,D22)</f>
        <v>4005914.48</v>
      </c>
      <c r="E24" s="110" t="s">
        <v>86</v>
      </c>
      <c r="F24" s="96">
        <f>SUM(F16,F19,F22)</f>
        <v>2972083.2700000005</v>
      </c>
      <c r="G24" s="96">
        <f>SUM(G16,G19,G22)</f>
        <v>0</v>
      </c>
      <c r="H24" s="96">
        <f>SUM(H16,H19,H22)</f>
        <v>2524569.0200000005</v>
      </c>
      <c r="I24" s="110" t="s">
        <v>87</v>
      </c>
      <c r="J24" s="97">
        <f>IF(F24=0,"",(F24-H24))</f>
        <v>447514.25</v>
      </c>
      <c r="K24" s="95">
        <f>SUM(K16,K19,K22)</f>
        <v>194054.82999999993</v>
      </c>
      <c r="L24" s="96">
        <f>SUM(L16,L19,L22)</f>
        <v>191400.87000000005</v>
      </c>
      <c r="M24" s="110" t="s">
        <v>75</v>
      </c>
      <c r="N24" s="97">
        <f>IF(K24=0,"",(K24-L24))</f>
        <v>2653.9599999998754</v>
      </c>
    </row>
    <row r="25" spans="1:14" ht="12.75">
      <c r="A25" s="6"/>
      <c r="B25" s="7"/>
      <c r="C25" s="92"/>
      <c r="D25" s="93"/>
      <c r="E25" s="108"/>
      <c r="F25" s="93"/>
      <c r="G25" s="93"/>
      <c r="H25" s="93"/>
      <c r="I25" s="108"/>
      <c r="J25" s="87"/>
      <c r="K25" s="92"/>
      <c r="L25" s="93"/>
      <c r="M25" s="108"/>
      <c r="N25" s="87"/>
    </row>
    <row r="26" spans="1:14" ht="12.75">
      <c r="A26" s="6" t="s">
        <v>49</v>
      </c>
      <c r="B26" s="7"/>
      <c r="C26" s="92">
        <v>0</v>
      </c>
      <c r="D26" s="93">
        <v>0</v>
      </c>
      <c r="E26" s="108"/>
      <c r="F26" s="93"/>
      <c r="G26" s="93"/>
      <c r="H26" s="93"/>
      <c r="I26" s="108"/>
      <c r="J26" s="87"/>
      <c r="K26" s="92"/>
      <c r="L26" s="93"/>
      <c r="M26" s="108"/>
      <c r="N26" s="87"/>
    </row>
    <row r="27" spans="1:14" ht="12.75">
      <c r="A27" s="162"/>
      <c r="B27" s="163"/>
      <c r="C27" s="90"/>
      <c r="D27" s="91"/>
      <c r="E27" s="113"/>
      <c r="F27" s="91"/>
      <c r="G27" s="91"/>
      <c r="H27" s="91"/>
      <c r="I27" s="113"/>
      <c r="J27" s="89"/>
      <c r="K27" s="90"/>
      <c r="L27" s="91"/>
      <c r="M27" s="113"/>
      <c r="N27" s="89"/>
    </row>
    <row r="28" spans="1:14" ht="12.75">
      <c r="A28" s="27" t="s">
        <v>51</v>
      </c>
      <c r="B28" s="28"/>
      <c r="C28" s="205">
        <f>SUM(C24,C26)</f>
        <v>3583914.48</v>
      </c>
      <c r="D28" s="207">
        <f>SUM(D24,D26)</f>
        <v>4005914.48</v>
      </c>
      <c r="E28" s="209" t="s">
        <v>88</v>
      </c>
      <c r="F28" s="207">
        <f>F24</f>
        <v>2972083.2700000005</v>
      </c>
      <c r="G28" s="207">
        <f>G24</f>
        <v>0</v>
      </c>
      <c r="H28" s="207">
        <f>H24</f>
        <v>2524569.0200000005</v>
      </c>
      <c r="I28" s="209" t="s">
        <v>87</v>
      </c>
      <c r="J28" s="203">
        <f>J24</f>
        <v>447514.25</v>
      </c>
      <c r="K28" s="205">
        <f>K24</f>
        <v>194054.82999999993</v>
      </c>
      <c r="L28" s="207">
        <f>L24</f>
        <v>191400.87000000005</v>
      </c>
      <c r="M28" s="209" t="s">
        <v>75</v>
      </c>
      <c r="N28" s="203">
        <f>IF(K28=0,"",(K28-L28))</f>
        <v>2653.9599999998754</v>
      </c>
    </row>
    <row r="29" spans="1:14" ht="12.75">
      <c r="A29" s="27" t="s">
        <v>52</v>
      </c>
      <c r="B29" s="28"/>
      <c r="C29" s="206"/>
      <c r="D29" s="208"/>
      <c r="E29" s="210"/>
      <c r="F29" s="208"/>
      <c r="G29" s="208"/>
      <c r="H29" s="211"/>
      <c r="I29" s="210"/>
      <c r="J29" s="204"/>
      <c r="K29" s="206"/>
      <c r="L29" s="208"/>
      <c r="M29" s="210"/>
      <c r="N29" s="204"/>
    </row>
    <row r="30" spans="1:14" ht="12.75">
      <c r="A30" s="33"/>
      <c r="B30" s="33"/>
      <c r="C30" s="30"/>
      <c r="D30" s="30"/>
      <c r="E30" s="114"/>
      <c r="F30" s="30"/>
      <c r="G30" s="30"/>
      <c r="H30" s="30"/>
      <c r="I30" s="114"/>
      <c r="J30" s="30"/>
      <c r="K30" s="30"/>
      <c r="L30" s="30"/>
      <c r="M30" s="114"/>
      <c r="N30" s="30"/>
    </row>
    <row r="31" spans="1:14" ht="12.75">
      <c r="A31" s="34"/>
      <c r="B31" s="34"/>
      <c r="C31" s="31"/>
      <c r="D31" s="31"/>
      <c r="E31" s="115"/>
      <c r="F31" s="31"/>
      <c r="G31" s="31"/>
      <c r="H31" s="31"/>
      <c r="I31" s="115"/>
      <c r="J31" s="31"/>
      <c r="K31" s="31"/>
      <c r="L31" s="31"/>
      <c r="M31" s="115"/>
      <c r="N31" s="31"/>
    </row>
    <row r="32" spans="1:14" ht="12.75">
      <c r="A32" s="34"/>
      <c r="B32" s="34"/>
      <c r="C32" s="31"/>
      <c r="D32" s="31"/>
      <c r="E32" s="115"/>
      <c r="F32" s="31"/>
      <c r="G32" s="31"/>
      <c r="H32" s="31"/>
      <c r="I32" s="115"/>
      <c r="J32" s="31"/>
      <c r="K32" s="31"/>
      <c r="L32" s="31"/>
      <c r="M32" s="115"/>
      <c r="N32" s="31"/>
    </row>
    <row r="33" spans="1:14" ht="12.75">
      <c r="A33" s="34"/>
      <c r="B33" s="34"/>
      <c r="C33" s="31"/>
      <c r="D33" s="31"/>
      <c r="E33" s="115"/>
      <c r="F33" s="31"/>
      <c r="G33" s="31"/>
      <c r="H33" s="31"/>
      <c r="I33" s="115"/>
      <c r="J33" s="31"/>
      <c r="K33" s="31"/>
      <c r="L33" s="31"/>
      <c r="M33" s="115"/>
      <c r="N33" s="31"/>
    </row>
    <row r="34" spans="1:14" ht="12.75">
      <c r="A34" s="34"/>
      <c r="B34" s="34"/>
      <c r="C34" s="31"/>
      <c r="D34" s="31"/>
      <c r="E34" s="115"/>
      <c r="F34" s="31"/>
      <c r="G34" s="31"/>
      <c r="H34" s="31"/>
      <c r="I34" s="115"/>
      <c r="J34" s="31"/>
      <c r="K34" s="31"/>
      <c r="L34" s="31"/>
      <c r="M34" s="115"/>
      <c r="N34" s="31"/>
    </row>
    <row r="35" spans="1:14" ht="12.75">
      <c r="A35" s="35"/>
      <c r="B35" s="35"/>
      <c r="C35" s="31"/>
      <c r="D35" s="31"/>
      <c r="E35" s="115"/>
      <c r="F35" s="31"/>
      <c r="G35" s="31"/>
      <c r="H35" s="31"/>
      <c r="I35" s="115"/>
      <c r="J35" s="31"/>
      <c r="K35" s="31"/>
      <c r="L35" s="31"/>
      <c r="M35" s="115"/>
      <c r="N35" s="31"/>
    </row>
    <row r="36" spans="1:14" ht="12.75">
      <c r="A36" s="34"/>
      <c r="B36" s="34"/>
      <c r="C36" s="31"/>
      <c r="D36" s="31"/>
      <c r="E36" s="115"/>
      <c r="F36" s="31"/>
      <c r="G36" s="31"/>
      <c r="H36" s="31"/>
      <c r="I36" s="115"/>
      <c r="J36" s="31"/>
      <c r="K36" s="31"/>
      <c r="L36" s="31"/>
      <c r="M36" s="115"/>
      <c r="N36" s="31"/>
    </row>
    <row r="37" spans="1:14" ht="12.75">
      <c r="A37" s="34"/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ht="12.75">
      <c r="A38" s="34"/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ht="12.75">
      <c r="A39" s="36"/>
      <c r="B39" s="3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ht="12.75">
      <c r="A40" s="34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12.75">
      <c r="A41" s="34"/>
      <c r="B41" s="3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</sheetData>
  <sheetProtection password="D3C7" sheet="1" objects="1" scenarios="1"/>
  <mergeCells count="42">
    <mergeCell ref="A3:N3"/>
    <mergeCell ref="L1:M1"/>
    <mergeCell ref="A1:G1"/>
    <mergeCell ref="A2:F2"/>
    <mergeCell ref="E7:E8"/>
    <mergeCell ref="M9:M10"/>
    <mergeCell ref="M7:M8"/>
    <mergeCell ref="I9:I10"/>
    <mergeCell ref="I7:I8"/>
    <mergeCell ref="A5:N5"/>
    <mergeCell ref="C6:J6"/>
    <mergeCell ref="K6:N6"/>
    <mergeCell ref="F7:G7"/>
    <mergeCell ref="F8:F10"/>
    <mergeCell ref="D9:D10"/>
    <mergeCell ref="D7:D8"/>
    <mergeCell ref="N7:N10"/>
    <mergeCell ref="H7:H10"/>
    <mergeCell ref="A16:B16"/>
    <mergeCell ref="A24:B24"/>
    <mergeCell ref="C28:C29"/>
    <mergeCell ref="D28:D29"/>
    <mergeCell ref="A11:B11"/>
    <mergeCell ref="A27:B27"/>
    <mergeCell ref="K7:K10"/>
    <mergeCell ref="L7:L10"/>
    <mergeCell ref="C7:C8"/>
    <mergeCell ref="C9:C10"/>
    <mergeCell ref="A6:B10"/>
    <mergeCell ref="E9:E10"/>
    <mergeCell ref="J7:J8"/>
    <mergeCell ref="J9:J10"/>
    <mergeCell ref="N28:N29"/>
    <mergeCell ref="J28:J29"/>
    <mergeCell ref="K28:K29"/>
    <mergeCell ref="L28:L29"/>
    <mergeCell ref="M28:M29"/>
    <mergeCell ref="E28:E29"/>
    <mergeCell ref="F28:F29"/>
    <mergeCell ref="G28:G29"/>
    <mergeCell ref="I28:I29"/>
    <mergeCell ref="H28:H29"/>
  </mergeCells>
  <printOptions horizontalCentered="1" verticalCentered="1"/>
  <pageMargins left="0.3937007874015748" right="0.3937007874015748" top="0.3937007874015748" bottom="0.3937007874015748" header="0.3937007874015748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Siscom</dc:creator>
  <cp:keywords/>
  <dc:description/>
  <cp:lastModifiedBy>Paola Sanmartino</cp:lastModifiedBy>
  <cp:lastPrinted>2002-05-02T06:56:52Z</cp:lastPrinted>
  <dcterms:created xsi:type="dcterms:W3CDTF">2001-06-13T14:40:33Z</dcterms:created>
  <dcterms:modified xsi:type="dcterms:W3CDTF">2017-03-31T12:20:07Z</dcterms:modified>
  <cp:category/>
  <cp:version/>
  <cp:contentType/>
  <cp:contentStatus/>
</cp:coreProperties>
</file>